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E:\توکلی\Es\"/>
    </mc:Choice>
  </mc:AlternateContent>
  <bookViews>
    <workbookView xWindow="480" yWindow="60" windowWidth="15600" windowHeight="8385" tabRatio="937" activeTab="2"/>
  </bookViews>
  <sheets>
    <sheet name="اطلاعات جداول" sheetId="24" r:id="rId1"/>
    <sheet name="جلد" sheetId="1" r:id="rId2"/>
    <sheet name="فهرست" sheetId="2" r:id="rId3"/>
    <sheet name="مشخصات" sheetId="3" r:id="rId4"/>
    <sheet name="سیمای طرح" sheetId="4" r:id="rId5"/>
    <sheet name="گزارش پیشرفت عملیات اجرائی 1" sheetId="5" r:id="rId6"/>
    <sheet name="جدول  پیشرفت زمانی" sheetId="6" r:id="rId7"/>
    <sheet name="نمودار پیشرفت زمانی ماهیانه " sheetId="21" r:id="rId8"/>
    <sheet name="نمودار پیشرفت زمانی تجمعی" sheetId="26" r:id="rId9"/>
    <sheet name="جدول  پیشرفت ریالی" sheetId="28" r:id="rId10"/>
    <sheet name="نمودار پیشرفت ریالی ماهیانه " sheetId="29" r:id="rId11"/>
    <sheet name="نمودار پیشرفت ریالی تجمعی " sheetId="30" r:id="rId12"/>
    <sheet name="جدول  پیشرفت فیزیکی" sheetId="31" r:id="rId13"/>
    <sheet name="نمودار پیشرفت فیزیکی ماهیانه " sheetId="32" r:id="rId14"/>
    <sheet name="نمودار پیشرفت فیزیکی تجمعی " sheetId="34" r:id="rId15"/>
    <sheet name="برنامه ماه آتی" sheetId="20" r:id="rId16"/>
    <sheet name="جدول مصالح ورود به کارگاه" sheetId="10" r:id="rId17"/>
    <sheet name="جدول ماشین آلات" sheetId="11" r:id="rId18"/>
    <sheet name="نمودار ماشین آلات" sheetId="18" r:id="rId19"/>
    <sheet name="جدول نیروی انسانی1" sheetId="17" r:id="rId20"/>
    <sheet name="جدول نیروی انسانی 2" sheetId="43" r:id="rId21"/>
    <sheet name="نمودار نیروی انسانی مدیریتی" sheetId="44" r:id="rId22"/>
    <sheet name="نمودار نیروی انسانی اجرایی" sheetId="37" r:id="rId23"/>
    <sheet name="موانع و مشکلات کارگاه" sheetId="13" r:id="rId24"/>
    <sheet name="بازدید ها  و رخدادها" sheetId="14" r:id="rId25"/>
    <sheet name="شرایط جوی" sheetId="15" r:id="rId26"/>
    <sheet name="جدول مالی" sheetId="35" r:id="rId27"/>
    <sheet name="عکس" sheetId="16" r:id="rId28"/>
  </sheets>
  <externalReferences>
    <externalReference r:id="rId29"/>
  </externalReferences>
  <definedNames>
    <definedName name="_xlnm.Print_Area" localSheetId="24">'بازدید ها  و رخدادها'!$C$3:$R$28</definedName>
    <definedName name="_xlnm.Print_Area" localSheetId="15">'برنامه ماه آتی'!$B$3:$P$28</definedName>
    <definedName name="_xlnm.Print_Area" localSheetId="9">'جدول  پیشرفت ریالی'!$C$3:$Q$26</definedName>
    <definedName name="_xlnm.Print_Area" localSheetId="6">'جدول  پیشرفت زمانی'!$C$3:$Q$26</definedName>
    <definedName name="_xlnm.Print_Area" localSheetId="12">'جدول  پیشرفت فیزیکی'!$C$3:$Q$26</definedName>
    <definedName name="_xlnm.Print_Area" localSheetId="17">'جدول ماشین آلات'!$C$3:$S$44</definedName>
    <definedName name="_xlnm.Print_Area" localSheetId="26">'جدول مالی'!$B$5:$O$21</definedName>
    <definedName name="_xlnm.Print_Area" localSheetId="16">'جدول مصالح ورود به کارگاه'!$C$3:$R$28</definedName>
    <definedName name="_xlnm.Print_Area" localSheetId="20">'جدول نیروی انسانی 2'!$C$3:$R$35</definedName>
    <definedName name="_xlnm.Print_Area" localSheetId="19">'جدول نیروی انسانی1'!$C$3:$R$28</definedName>
    <definedName name="_xlnm.Print_Area" localSheetId="1">جلد!$C$3:$C$11</definedName>
    <definedName name="_xlnm.Print_Area" localSheetId="4">'سیمای طرح'!$C$3:$P$13</definedName>
    <definedName name="_xlnm.Print_Area" localSheetId="25">'شرایط جوی'!$C$3:$Q$43</definedName>
    <definedName name="_xlnm.Print_Area" localSheetId="27">عکس!$C$3:$R$46</definedName>
    <definedName name="_xlnm.Print_Area" localSheetId="2">فهرست!$C$3:$P$28</definedName>
    <definedName name="_xlnm.Print_Area" localSheetId="5">'گزارش پیشرفت عملیات اجرائی 1'!$C$2:$N$29</definedName>
    <definedName name="_xlnm.Print_Area" localSheetId="3">مشخصات!$D$3:$Q$26</definedName>
    <definedName name="_xlnm.Print_Area" localSheetId="23">'موانع و مشکلات کارگاه'!$C$3:$R$28</definedName>
    <definedName name="_xlnm.Print_Area" localSheetId="11">'نمودار پیشرفت ریالی تجمعی '!$C$1:$R$24</definedName>
    <definedName name="_xlnm.Print_Area" localSheetId="10">'نمودار پیشرفت ریالی ماهیانه '!$C$3:$R$27</definedName>
    <definedName name="_xlnm.Print_Area" localSheetId="8">'نمودار پیشرفت زمانی تجمعی'!$C$3:$Q$26</definedName>
    <definedName name="_xlnm.Print_Area" localSheetId="7">'نمودار پیشرفت زمانی ماهیانه '!$C$3:$R$26</definedName>
    <definedName name="_xlnm.Print_Area" localSheetId="14">'نمودار پیشرفت فیزیکی تجمعی '!$C$3:$R$27</definedName>
    <definedName name="_xlnm.Print_Area" localSheetId="13">'نمودار پیشرفت فیزیکی ماهیانه '!$C$3:$R$28</definedName>
    <definedName name="_xlnm.Print_Area" localSheetId="18">'نمودار ماشین آلات'!$C$3:$R$28</definedName>
    <definedName name="_xlnm.Print_Area" localSheetId="22">'نمودار نیروی انسانی اجرایی'!$C$3:$R$28</definedName>
    <definedName name="_xlnm.Print_Area" localSheetId="21">'نمودار نیروی انسانی مدیریتی'!$C$3:$R$29</definedName>
    <definedName name="_xlnm.Print_Titles" localSheetId="17">'جدول ماشین آلات'!$3:$10</definedName>
    <definedName name="_xlnm.Print_Titles" localSheetId="20">'جدول نیروی انسانی 2'!$3:$10</definedName>
    <definedName name="_xlnm.Print_Titles" localSheetId="25">'شرایط جوی'!$3:$9</definedName>
    <definedName name="_xlnm.Print_Titles" localSheetId="27">عکس!$3:$8</definedName>
    <definedName name="_xlnm.Print_Titles" localSheetId="5">'گزارش پیشرفت عملیات اجرائی 1'!$2:$9</definedName>
  </definedNames>
  <calcPr calcId="152511"/>
</workbook>
</file>

<file path=xl/calcChain.xml><?xml version="1.0" encoding="utf-8"?>
<calcChain xmlns="http://schemas.openxmlformats.org/spreadsheetml/2006/main">
  <c r="G12" i="28" l="1"/>
  <c r="K12" i="28"/>
  <c r="M12" i="28"/>
  <c r="O12" i="28"/>
  <c r="D8" i="10"/>
  <c r="K10" i="43"/>
  <c r="J10" i="43"/>
  <c r="I10" i="43"/>
  <c r="H10" i="43"/>
  <c r="G10" i="43"/>
  <c r="F10" i="43"/>
  <c r="K10" i="17"/>
  <c r="J10" i="17"/>
  <c r="I10" i="17"/>
  <c r="H10" i="17"/>
  <c r="G10" i="17"/>
  <c r="F10" i="17"/>
  <c r="J9" i="6"/>
  <c r="H9" i="5"/>
  <c r="C3" i="2"/>
  <c r="N18" i="24"/>
  <c r="K18" i="24"/>
  <c r="H18" i="24"/>
  <c r="G18" i="24"/>
  <c r="F18" i="24"/>
  <c r="E18" i="24"/>
  <c r="N17" i="24"/>
  <c r="K17" i="24"/>
  <c r="H17" i="24"/>
  <c r="G17" i="24"/>
  <c r="F17" i="24"/>
  <c r="E17" i="24"/>
  <c r="N16" i="24"/>
  <c r="K16" i="24"/>
  <c r="H16" i="24"/>
  <c r="G16" i="24"/>
  <c r="F16" i="24"/>
  <c r="E16" i="24"/>
  <c r="N15" i="24"/>
  <c r="K15" i="24"/>
  <c r="H15" i="24"/>
  <c r="G15" i="24"/>
  <c r="F15" i="24"/>
  <c r="E15" i="24"/>
  <c r="N14" i="24"/>
  <c r="K14" i="24"/>
  <c r="H14" i="24"/>
  <c r="G14" i="24"/>
  <c r="F14" i="24"/>
  <c r="E14" i="24"/>
  <c r="N13" i="24"/>
  <c r="K13" i="24"/>
  <c r="G13" i="24"/>
  <c r="F13" i="24"/>
  <c r="E13" i="24"/>
  <c r="D3" i="3"/>
  <c r="K5" i="3"/>
  <c r="H13" i="24" l="1"/>
  <c r="N44" i="11"/>
  <c r="O13" i="10"/>
  <c r="M44" i="11"/>
  <c r="K24" i="17"/>
  <c r="L44" i="11"/>
  <c r="J24" i="17" l="1"/>
  <c r="K44" i="11"/>
  <c r="D4" i="5" l="1"/>
  <c r="D5" i="5"/>
  <c r="D6" i="5"/>
  <c r="D7" i="5"/>
  <c r="O19" i="10" l="1"/>
  <c r="O16" i="10"/>
  <c r="J44" i="11" l="1"/>
  <c r="I24" i="17"/>
  <c r="H24" i="17"/>
  <c r="I44" i="11"/>
  <c r="O24" i="10"/>
  <c r="O23" i="10"/>
  <c r="O22" i="10"/>
  <c r="O21" i="10"/>
  <c r="O20" i="10"/>
  <c r="O12" i="10" l="1"/>
  <c r="O13" i="6"/>
  <c r="W24" i="6"/>
  <c r="W23" i="6"/>
  <c r="W19" i="6"/>
  <c r="W20" i="6"/>
  <c r="W21" i="6"/>
  <c r="W22" i="6"/>
  <c r="W18" i="6"/>
  <c r="W25" i="6"/>
  <c r="N34" i="43" l="1"/>
  <c r="G44" i="11"/>
  <c r="M34" i="43"/>
  <c r="O18" i="10"/>
  <c r="O17" i="10"/>
  <c r="O15" i="10"/>
  <c r="O14" i="10"/>
  <c r="O11" i="10"/>
  <c r="J19" i="24" l="1"/>
  <c r="I19" i="24"/>
  <c r="K13" i="6" l="1"/>
  <c r="F13" i="6" l="1"/>
  <c r="W8" i="6"/>
  <c r="W6" i="6"/>
  <c r="W12" i="6"/>
  <c r="W15" i="6"/>
  <c r="W14" i="6"/>
  <c r="W17" i="6"/>
  <c r="W16" i="6"/>
  <c r="W9" i="6"/>
  <c r="W7" i="6"/>
  <c r="W13" i="6"/>
  <c r="W10" i="6"/>
  <c r="W11" i="6"/>
  <c r="I13" i="6" l="1"/>
  <c r="M17" i="6" s="1"/>
  <c r="H13" i="6"/>
  <c r="O17" i="6" s="1"/>
  <c r="I5" i="5"/>
  <c r="I6" i="5"/>
  <c r="I7" i="5"/>
  <c r="I4" i="5"/>
  <c r="J5" i="4"/>
  <c r="J6" i="4"/>
  <c r="J7" i="4"/>
  <c r="J8" i="4"/>
  <c r="D6" i="4"/>
  <c r="D7" i="4"/>
  <c r="D8" i="4"/>
  <c r="D5" i="4"/>
  <c r="K6" i="3"/>
  <c r="K7" i="3"/>
  <c r="K8" i="3"/>
  <c r="E7" i="3"/>
  <c r="E8" i="3"/>
  <c r="E6" i="3"/>
  <c r="E5" i="3"/>
  <c r="D6" i="15" l="1"/>
  <c r="M16" i="6"/>
  <c r="O16" i="6"/>
  <c r="D8" i="14"/>
  <c r="D8" i="43"/>
  <c r="D8" i="31"/>
  <c r="D8" i="26"/>
  <c r="D8" i="16"/>
  <c r="D8" i="13"/>
  <c r="D8" i="17"/>
  <c r="C8" i="20"/>
  <c r="D6" i="30"/>
  <c r="D8" i="21"/>
  <c r="C10" i="35"/>
  <c r="D8" i="37"/>
  <c r="D8" i="18"/>
  <c r="D8" i="34"/>
  <c r="D8" i="29"/>
  <c r="D8" i="6"/>
  <c r="D8" i="15"/>
  <c r="D8" i="44"/>
  <c r="D8" i="11"/>
  <c r="D8" i="32"/>
  <c r="D8" i="28"/>
  <c r="D7" i="16"/>
  <c r="D7" i="13"/>
  <c r="D7" i="44"/>
  <c r="D7" i="17"/>
  <c r="D7" i="11"/>
  <c r="D7" i="32"/>
  <c r="D7" i="28"/>
  <c r="D7" i="14"/>
  <c r="D7" i="37"/>
  <c r="D7" i="18"/>
  <c r="D7" i="10"/>
  <c r="D7" i="31"/>
  <c r="D7" i="26"/>
  <c r="D7" i="15"/>
  <c r="C7" i="20"/>
  <c r="D5" i="30"/>
  <c r="D7" i="21"/>
  <c r="C9" i="35"/>
  <c r="D7" i="43"/>
  <c r="D7" i="34"/>
  <c r="D7" i="29"/>
  <c r="D7" i="6"/>
  <c r="D6" i="44"/>
  <c r="D6" i="11"/>
  <c r="D6" i="32"/>
  <c r="D6" i="28"/>
  <c r="D6" i="16"/>
  <c r="D6" i="17"/>
  <c r="D4" i="30"/>
  <c r="D6" i="43"/>
  <c r="D6" i="31"/>
  <c r="C8" i="35"/>
  <c r="D6" i="37"/>
  <c r="D6" i="18"/>
  <c r="D6" i="34"/>
  <c r="D6" i="29"/>
  <c r="D6" i="6"/>
  <c r="D6" i="13"/>
  <c r="C6" i="20"/>
  <c r="D6" i="21"/>
  <c r="D6" i="14"/>
  <c r="D6" i="10"/>
  <c r="D6" i="26"/>
  <c r="D5" i="16"/>
  <c r="C7" i="35"/>
  <c r="D5" i="15"/>
  <c r="D5" i="14"/>
  <c r="D5" i="13"/>
  <c r="D5" i="37"/>
  <c r="D5" i="44"/>
  <c r="D5" i="43"/>
  <c r="D5" i="17"/>
  <c r="D5" i="18"/>
  <c r="D5" i="11"/>
  <c r="D5" i="10"/>
  <c r="C5" i="20"/>
  <c r="D5" i="34"/>
  <c r="D5" i="32"/>
  <c r="D5" i="31"/>
  <c r="D3" i="30"/>
  <c r="D5" i="29"/>
  <c r="D5" i="28"/>
  <c r="D5" i="26"/>
  <c r="D5" i="21"/>
  <c r="D5" i="6"/>
  <c r="K5" i="16"/>
  <c r="K5" i="13"/>
  <c r="J5" i="17"/>
  <c r="I5" i="20"/>
  <c r="K3" i="30"/>
  <c r="J7" i="35"/>
  <c r="K5" i="37"/>
  <c r="K5" i="18"/>
  <c r="K5" i="34"/>
  <c r="K5" i="29"/>
  <c r="K5" i="21"/>
  <c r="K5" i="15"/>
  <c r="K5" i="44"/>
  <c r="L5" i="11"/>
  <c r="K5" i="32"/>
  <c r="J5" i="28"/>
  <c r="J5" i="6"/>
  <c r="K5" i="14"/>
  <c r="J5" i="43"/>
  <c r="K5" i="10"/>
  <c r="J5" i="31"/>
  <c r="K5" i="26"/>
  <c r="K6" i="16"/>
  <c r="K6" i="44"/>
  <c r="J6" i="17"/>
  <c r="L6" i="11"/>
  <c r="I6" i="20"/>
  <c r="K6" i="32"/>
  <c r="K4" i="30"/>
  <c r="J6" i="28"/>
  <c r="K6" i="15"/>
  <c r="K6" i="13"/>
  <c r="K6" i="21"/>
  <c r="J8" i="35"/>
  <c r="K6" i="14"/>
  <c r="K6" i="37"/>
  <c r="J6" i="43"/>
  <c r="K6" i="18"/>
  <c r="K6" i="34"/>
  <c r="J6" i="31"/>
  <c r="K6" i="29"/>
  <c r="K6" i="10"/>
  <c r="K6" i="26"/>
  <c r="J6" i="6"/>
  <c r="K7" i="10"/>
  <c r="J9" i="35"/>
  <c r="K7" i="15"/>
  <c r="K7" i="37"/>
  <c r="K7" i="18"/>
  <c r="K7" i="34"/>
  <c r="K7" i="29"/>
  <c r="K7" i="16"/>
  <c r="J7" i="17"/>
  <c r="I7" i="20"/>
  <c r="K5" i="30"/>
  <c r="J7" i="6"/>
  <c r="K7" i="14"/>
  <c r="K7" i="13"/>
  <c r="J7" i="43"/>
  <c r="J7" i="31"/>
  <c r="K7" i="21"/>
  <c r="K7" i="44"/>
  <c r="L7" i="11"/>
  <c r="K7" i="32"/>
  <c r="J7" i="28"/>
  <c r="K7" i="26"/>
  <c r="K8" i="16"/>
  <c r="J10" i="35"/>
  <c r="K8" i="14"/>
  <c r="K8" i="37"/>
  <c r="K8" i="44"/>
  <c r="J8" i="43"/>
  <c r="J8" i="17"/>
  <c r="K8" i="18"/>
  <c r="L8" i="11"/>
  <c r="I8" i="20"/>
  <c r="K8" i="34"/>
  <c r="K8" i="32"/>
  <c r="J8" i="31"/>
  <c r="K6" i="30"/>
  <c r="K8" i="29"/>
  <c r="J8" i="28"/>
  <c r="K8" i="15"/>
  <c r="K8" i="13"/>
  <c r="K8" i="10"/>
  <c r="K8" i="26"/>
  <c r="K8" i="21"/>
  <c r="J8" i="6"/>
  <c r="L34" i="43" l="1"/>
  <c r="J40" i="15"/>
  <c r="J39" i="15"/>
  <c r="J38" i="15"/>
  <c r="J37" i="15"/>
  <c r="J36" i="15"/>
  <c r="K34" i="43"/>
  <c r="K8" i="24"/>
  <c r="G8" i="24"/>
  <c r="F8" i="24"/>
  <c r="E8" i="24"/>
  <c r="K7" i="24"/>
  <c r="G7" i="24"/>
  <c r="F7" i="24"/>
  <c r="E7" i="24"/>
  <c r="K6" i="24"/>
  <c r="G6" i="24"/>
  <c r="F6" i="24"/>
  <c r="E6" i="24"/>
  <c r="K5" i="24"/>
  <c r="G5" i="24"/>
  <c r="F5" i="24"/>
  <c r="E5" i="24"/>
  <c r="K4" i="24"/>
  <c r="G4" i="24"/>
  <c r="F4" i="24"/>
  <c r="E4" i="24"/>
  <c r="N3" i="24"/>
  <c r="G3" i="24"/>
  <c r="F3" i="24"/>
  <c r="E3" i="24"/>
  <c r="H8" i="24" l="1"/>
  <c r="K3" i="24"/>
  <c r="H4" i="24"/>
  <c r="H5" i="24"/>
  <c r="H3" i="24"/>
  <c r="H6" i="24"/>
  <c r="H7" i="24"/>
  <c r="K9" i="28"/>
  <c r="P43" i="15"/>
  <c r="O43" i="15"/>
  <c r="J34" i="43"/>
  <c r="N4" i="24" l="1"/>
  <c r="J35" i="15"/>
  <c r="J34" i="15"/>
  <c r="J33" i="15"/>
  <c r="J32" i="15"/>
  <c r="J31" i="15"/>
  <c r="J30" i="15"/>
  <c r="J29" i="15"/>
  <c r="I34" i="43"/>
  <c r="H34" i="43"/>
  <c r="G34" i="43"/>
  <c r="F34" i="43"/>
  <c r="J28" i="15"/>
  <c r="J27" i="15"/>
  <c r="K26" i="15"/>
  <c r="J26" i="15"/>
  <c r="K25" i="15"/>
  <c r="J25" i="15"/>
  <c r="K24" i="15"/>
  <c r="J24" i="15"/>
  <c r="J23" i="15"/>
  <c r="J22" i="15"/>
  <c r="K21" i="15"/>
  <c r="J21" i="15"/>
  <c r="K20" i="15"/>
  <c r="J20" i="15"/>
  <c r="K19" i="15"/>
  <c r="J19" i="15"/>
  <c r="J18" i="15"/>
  <c r="J17" i="15"/>
  <c r="J16" i="15"/>
  <c r="J15" i="15"/>
  <c r="J14" i="15"/>
  <c r="K13" i="15"/>
  <c r="J13" i="15"/>
  <c r="J12" i="15"/>
  <c r="N5" i="24" l="1"/>
  <c r="C3" i="6"/>
  <c r="C3" i="31"/>
  <c r="C3" i="28"/>
  <c r="B3" i="20"/>
  <c r="C2" i="5"/>
  <c r="C3" i="26"/>
  <c r="C3" i="4"/>
  <c r="C3" i="21"/>
  <c r="Q34" i="43"/>
  <c r="P34" i="43"/>
  <c r="O34" i="43"/>
  <c r="N6" i="24" l="1"/>
  <c r="B5" i="35"/>
  <c r="C3" i="14"/>
  <c r="C3" i="37"/>
  <c r="C3" i="43"/>
  <c r="C3" i="18"/>
  <c r="C3" i="10"/>
  <c r="C3" i="32"/>
  <c r="C3" i="29"/>
  <c r="C3" i="16"/>
  <c r="D3" i="15"/>
  <c r="C3" i="13"/>
  <c r="C3" i="44"/>
  <c r="C3" i="17"/>
  <c r="C3" i="11"/>
  <c r="C3" i="34"/>
  <c r="C1" i="30"/>
  <c r="G24" i="17"/>
  <c r="H44" i="11"/>
  <c r="L9" i="31"/>
  <c r="O12" i="31" s="1"/>
  <c r="F12" i="31" l="1"/>
  <c r="I12" i="31"/>
  <c r="K12" i="31"/>
  <c r="N7" i="24"/>
  <c r="M15" i="31" l="1"/>
  <c r="M16" i="31"/>
  <c r="O16" i="28"/>
  <c r="O15" i="28"/>
  <c r="M15" i="28"/>
  <c r="M16" i="28"/>
  <c r="N8" i="24"/>
  <c r="H12" i="31" l="1"/>
  <c r="O16" i="31" l="1"/>
  <c r="O15" i="31"/>
</calcChain>
</file>

<file path=xl/sharedStrings.xml><?xml version="1.0" encoding="utf-8"?>
<sst xmlns="http://schemas.openxmlformats.org/spreadsheetml/2006/main" count="388" uniqueCount="268">
  <si>
    <t>پروژه :</t>
  </si>
  <si>
    <t>فهرست</t>
  </si>
  <si>
    <t>3</t>
  </si>
  <si>
    <t>7</t>
  </si>
  <si>
    <t>8</t>
  </si>
  <si>
    <t>1-2</t>
  </si>
  <si>
    <t>2-2</t>
  </si>
  <si>
    <t>3-2</t>
  </si>
  <si>
    <t>4-2</t>
  </si>
  <si>
    <t>شركت پارس ارم</t>
  </si>
  <si>
    <t>وضعیت</t>
  </si>
  <si>
    <t>فیزیکی</t>
  </si>
  <si>
    <t>زمان پروژه</t>
  </si>
  <si>
    <t>شروع</t>
  </si>
  <si>
    <t xml:space="preserve">روز سپري شده </t>
  </si>
  <si>
    <t>روز باقيمانده مطابق برنامه جبرانی</t>
  </si>
  <si>
    <t>1-2- گزارش پیشرفت عملیات اجرایی :</t>
  </si>
  <si>
    <t>زمانی</t>
  </si>
  <si>
    <t>آذر ماه 92</t>
  </si>
  <si>
    <t>تاريخ</t>
  </si>
  <si>
    <t>ردیف</t>
  </si>
  <si>
    <t>عنوان مصالح</t>
  </si>
  <si>
    <t>واحد</t>
  </si>
  <si>
    <t>مقدار از ماه قبل</t>
  </si>
  <si>
    <t>ورودی ماه مورد گزارش</t>
  </si>
  <si>
    <t xml:space="preserve">میزان مصرف </t>
  </si>
  <si>
    <t>مانده</t>
  </si>
  <si>
    <t>ملاحظات</t>
  </si>
  <si>
    <t>تو ضیحات دفتر نظارت :</t>
  </si>
  <si>
    <t>ماشین آلات</t>
  </si>
  <si>
    <t>مجموع</t>
  </si>
  <si>
    <t xml:space="preserve">    نيروي انساني</t>
  </si>
  <si>
    <t>مدير پروژه</t>
  </si>
  <si>
    <t>سرپرست کارگاه</t>
  </si>
  <si>
    <t>معاون کارگاه</t>
  </si>
  <si>
    <t>کنترل پروژه</t>
  </si>
  <si>
    <t>واحد اجرا</t>
  </si>
  <si>
    <t>نقشه‌بردار و كمك مربوطه</t>
  </si>
  <si>
    <t>واحد مالي - اداري</t>
  </si>
  <si>
    <t>واحد پشتيباني</t>
  </si>
  <si>
    <t>واحد انبارداری</t>
  </si>
  <si>
    <t>خدمات و آشپزخانه</t>
  </si>
  <si>
    <t>توضیحات دفتر نظارت :</t>
  </si>
  <si>
    <t xml:space="preserve">ایام تعطیل </t>
  </si>
  <si>
    <t>وضعیت فعالیت های اجرایی کارگاه</t>
  </si>
  <si>
    <t>وضعيت هوا</t>
  </si>
  <si>
    <t>میزان رطوبت</t>
  </si>
  <si>
    <t>درجه حرارت</t>
  </si>
  <si>
    <t>آفتابی</t>
  </si>
  <si>
    <t>ابری</t>
  </si>
  <si>
    <t>مه آلود</t>
  </si>
  <si>
    <t>بارانی</t>
  </si>
  <si>
    <t>غبار آلود</t>
  </si>
  <si>
    <t>مينيمم</t>
  </si>
  <si>
    <t>ماكزيمم</t>
  </si>
  <si>
    <t>میانگین ماه</t>
  </si>
  <si>
    <t>E</t>
  </si>
  <si>
    <t>نحوه جبران عقب ماندگی از برنامه زمانبندی (در صورت وجود):</t>
  </si>
  <si>
    <t>دی ماه 92</t>
  </si>
  <si>
    <t>بهمن ماه 92</t>
  </si>
  <si>
    <t>7 - جدول شرایط جوی :</t>
  </si>
  <si>
    <t>1-4</t>
  </si>
  <si>
    <t>2-4</t>
  </si>
  <si>
    <t>1-5</t>
  </si>
  <si>
    <t>2-5</t>
  </si>
  <si>
    <t>1-6</t>
  </si>
  <si>
    <t>2-6</t>
  </si>
  <si>
    <t>2-4-نمودار ماشین آلات پروژه :</t>
  </si>
  <si>
    <t>1-4-جدول ماشین آلات پروژه :</t>
  </si>
  <si>
    <t>2-6- بازدید ها و رخداد ها :</t>
  </si>
  <si>
    <t>5-2</t>
  </si>
  <si>
    <t>5-2- پیش بینی برنامه ماه آتی :</t>
  </si>
  <si>
    <t>پیشرفت ماهیانه (کسب شده)</t>
  </si>
  <si>
    <t>جدول زمان سپری شده :</t>
  </si>
  <si>
    <t>واحد نگهبانی</t>
  </si>
  <si>
    <t>ماشین آلات (راننده)</t>
  </si>
  <si>
    <t>اسفند ماه 92</t>
  </si>
  <si>
    <t>فروردین ماه 93</t>
  </si>
  <si>
    <t>اردیبهشت ماه 93</t>
  </si>
  <si>
    <t>خرداد ماه 93</t>
  </si>
  <si>
    <t>تیر ماه 93</t>
  </si>
  <si>
    <t>مرداد ماه 93</t>
  </si>
  <si>
    <t>شهریور ماه 93</t>
  </si>
  <si>
    <t>مهر ماه 93</t>
  </si>
  <si>
    <t>آبان ماه 93</t>
  </si>
  <si>
    <t>پیشرفت زمانی کسب شده تجمعی</t>
  </si>
  <si>
    <t>پیشرفت ریالی کسب شده تجمعی</t>
  </si>
  <si>
    <t>پیشرفت فیزیکی کسب شده تجمعی</t>
  </si>
  <si>
    <t>پیشرفت زمانی کسب شده ماهیانه</t>
  </si>
  <si>
    <t>پیشرفت ریالی کسب شده ماهیانه</t>
  </si>
  <si>
    <t>پیشرفت فیزیکی کسب شده ماهیانه</t>
  </si>
  <si>
    <t>پیشرفت زمانی ماهیانه مطابق برنامه</t>
  </si>
  <si>
    <t>پیشرفت ریالی ماهیانه مطابق برنامه</t>
  </si>
  <si>
    <t>پیشرفت فیزیکی ماهیانه مطابق برنامه</t>
  </si>
  <si>
    <t>پیشرفت زمانی تجمعی مطابق برنامه</t>
  </si>
  <si>
    <t>پیشرفت ریالی  تجمعی مطابق برنامه</t>
  </si>
  <si>
    <t>پیشرفت فیزیکی  تجمعی مطابق برنامه</t>
  </si>
  <si>
    <t>ریالی</t>
  </si>
  <si>
    <t>مبلغ کسب شده :</t>
  </si>
  <si>
    <t>مبلغ کل (ریال)</t>
  </si>
  <si>
    <t>مبلغ کسب شده کل (ریال)</t>
  </si>
  <si>
    <t>مبلغ کسب شده ماهیانه (ریال)</t>
  </si>
  <si>
    <t xml:space="preserve"> جدول پیشرفت فیزیکی تفصیلی(ماهیانه-تجمعی) :</t>
  </si>
  <si>
    <t xml:space="preserve"> پیشرفت تجمعی(کسب شده)</t>
  </si>
  <si>
    <t xml:space="preserve"> برنامه تجمعی (مطابق برنامه)</t>
  </si>
  <si>
    <t>برنامه ماهیانه (مطابق برنامه)</t>
  </si>
  <si>
    <t xml:space="preserve">   2-2- نمودار  پیشرفت زمانی تجمعی :</t>
  </si>
  <si>
    <t xml:space="preserve">   3-2- جدول  پیشرفت ریالی  :</t>
  </si>
  <si>
    <t xml:space="preserve">   4-2- نمودار  پیشرفت فیزیکی  تجمعی :</t>
  </si>
  <si>
    <t xml:space="preserve">شرح </t>
  </si>
  <si>
    <t>تاریخ پرداخت</t>
  </si>
  <si>
    <t>بررسی مشاور</t>
  </si>
  <si>
    <t>بررسی و پرداخت کارفرما</t>
  </si>
  <si>
    <t>اعلان پیمانکار</t>
  </si>
  <si>
    <t>9</t>
  </si>
  <si>
    <t>3-5</t>
  </si>
  <si>
    <t xml:space="preserve">مبلغ صورت وضعیت </t>
  </si>
  <si>
    <t>مبلغ تائید شده</t>
  </si>
  <si>
    <t>مبلغ پرداخت شده</t>
  </si>
  <si>
    <t>برفی</t>
  </si>
  <si>
    <t xml:space="preserve">2ـ سیمای طرح : </t>
  </si>
  <si>
    <t xml:space="preserve"> </t>
  </si>
  <si>
    <t xml:space="preserve">  2-2- نمودار  پیشرفت زمانی ماهیانه :</t>
  </si>
  <si>
    <t xml:space="preserve">  3-2- نمودار  پیشرفت ریالی  ماهیانه :</t>
  </si>
  <si>
    <t xml:space="preserve">  </t>
  </si>
  <si>
    <t xml:space="preserve">  3-2- نمودار  پیشرفت ریالی  تجمعی :</t>
  </si>
  <si>
    <t>قابل توجه : مقدار مصالح اعلام شده فقط جنبه گزارش داشته و دلیل بر تائید ورود مصالح به کارگاه نمیباشد.</t>
  </si>
  <si>
    <t>3-5-نمودار نیروی انسانی مدیریتی :</t>
  </si>
  <si>
    <t>1-6- موانع و مشکلات کارگاهی :</t>
  </si>
  <si>
    <t>گزارش ماهیانه</t>
  </si>
  <si>
    <t xml:space="preserve">  2-2- جدول  پیشرفت زمانی  :</t>
  </si>
  <si>
    <t>جدول پیشرفت زمانی تفصیلی(ماهیانه-تجمعی) :</t>
  </si>
  <si>
    <t>جدول پیشرفت ریالی تفصیلی(ماهیانه-تجمعی) :</t>
  </si>
  <si>
    <t>قابل توجه مبلغ فوق فقط جنبه اطلاع رسانی داشته و به هیچ وجه به عنوان مبلغ قابل پرداخت قابل استناد نمیباشد</t>
  </si>
  <si>
    <t xml:space="preserve"> 4-2- جدول  پیشرفت فیزیکی  :</t>
  </si>
  <si>
    <t>ش</t>
  </si>
  <si>
    <t>منتهی به خردادماه 1393</t>
  </si>
  <si>
    <t>1-5-جدول  نیروی انسانی مدیریتی( نفر - روز ):</t>
  </si>
  <si>
    <t>2-5- جدول نیروی انسانی اجرایی ( نفر - روز )  :</t>
  </si>
  <si>
    <t>4-5-نمودار نیروی انسانی اجرایی:</t>
  </si>
  <si>
    <t>9- عکس های پروژه :</t>
  </si>
  <si>
    <t>4-5</t>
  </si>
  <si>
    <t xml:space="preserve">مجموع نیروی انسانی مدیریتی </t>
  </si>
  <si>
    <t>مجموع نیروی انسانی اجرایی</t>
  </si>
  <si>
    <t xml:space="preserve">  : 1ـ مشخصات کلی و قراردادی پروژه</t>
  </si>
  <si>
    <t>نمودار پیشرفت فیزیکی ماهیانه :</t>
  </si>
  <si>
    <t>3ـ جدول مواد و مصالح ورودی کارگاه :</t>
  </si>
  <si>
    <t>8- جدول مالی :</t>
  </si>
  <si>
    <t>1392/09/01</t>
  </si>
  <si>
    <t>1392/10/01</t>
  </si>
  <si>
    <t>1392/11/01</t>
  </si>
  <si>
    <t>1392/12/01</t>
  </si>
  <si>
    <t>1393/01/01</t>
  </si>
  <si>
    <t>1393/02/01</t>
  </si>
  <si>
    <t>1393/03/01</t>
  </si>
  <si>
    <t>1393/04/01</t>
  </si>
  <si>
    <t>1393/05/01</t>
  </si>
  <si>
    <t>1393/06/01</t>
  </si>
  <si>
    <t>1393/07/01</t>
  </si>
  <si>
    <t>1393/08/01</t>
  </si>
  <si>
    <t>1393/09/01</t>
  </si>
  <si>
    <t>دفترفنی</t>
  </si>
  <si>
    <t>شماره نامه تحویلی به دفتر نظارت</t>
  </si>
  <si>
    <t>تاریخ نامه تحویلی به دفتر نظارت</t>
  </si>
  <si>
    <t>تاریخ نامه تحویلی به دفتر مرکزی</t>
  </si>
  <si>
    <t>تاریخ تأییدیه</t>
  </si>
  <si>
    <t>جدول تعیین پیشرفت</t>
  </si>
  <si>
    <t>جدول پیشرفت مطابق برنامه زمانبندی جبرانی</t>
  </si>
  <si>
    <t>میزان عقب ماندگی از برنامه اولیه</t>
  </si>
  <si>
    <t>میزان تسریع نسبت به برنامه اولیه</t>
  </si>
  <si>
    <t>میزان عقب ماندگی نسبت به برنامه جبرانی</t>
  </si>
  <si>
    <t>میزان تسریع نسبت به برنامه جبرانی</t>
  </si>
  <si>
    <t>برنامه ماهیانه (جبرانی)</t>
  </si>
  <si>
    <t>برنامه تجمعی (جبرانی)</t>
  </si>
  <si>
    <t>پیشرفت کسب شده ماهیانه (جبرانی)</t>
  </si>
  <si>
    <t>پیشرفت کسب شده تجمعی (جبرانی)</t>
  </si>
  <si>
    <t>پیشرفت کسب شده ماهیانه (برنامه اولیه)</t>
  </si>
  <si>
    <t>`</t>
  </si>
  <si>
    <t>منتهی به تیرماه 1393</t>
  </si>
  <si>
    <t>منتهی به مردادماه 1393</t>
  </si>
  <si>
    <t>منتهی به شهریورماه 1393</t>
  </si>
  <si>
    <t>منتهی به مهرماه 1393</t>
  </si>
  <si>
    <t>منتهی به آبان ماه 1393</t>
  </si>
  <si>
    <t>منتهی به آذرماه 1393</t>
  </si>
  <si>
    <t>منتهی به دی ماه 1393</t>
  </si>
  <si>
    <t>منتهی به بهمن ماه 1393</t>
  </si>
  <si>
    <t>منتهی به اسفند ماه 1393</t>
  </si>
  <si>
    <t>صورت وضعیت موقت شماره 6</t>
  </si>
  <si>
    <t>آذر ماه 93</t>
  </si>
  <si>
    <t>دی ماه 93</t>
  </si>
  <si>
    <t>بهمن ماه 93</t>
  </si>
  <si>
    <t>اسفند ماه 93</t>
  </si>
  <si>
    <t>فروردین ماه 94</t>
  </si>
  <si>
    <t>خرداد ماه 94</t>
  </si>
  <si>
    <t>اردیبهشت ماه 94</t>
  </si>
  <si>
    <t>تیر ماه 94</t>
  </si>
  <si>
    <t>منتهی به خرداد ماه 1394</t>
  </si>
  <si>
    <t>منتهی به فروردین ماه 1394</t>
  </si>
  <si>
    <t>منتهی به اردیبهشت ماه 1394</t>
  </si>
  <si>
    <t>منتهی به تیرماه 1394</t>
  </si>
  <si>
    <t>1393/10/01</t>
  </si>
  <si>
    <t>1393/11/01</t>
  </si>
  <si>
    <t>1393/12/01</t>
  </si>
  <si>
    <t>1394/01/01</t>
  </si>
  <si>
    <t>1394/02/01</t>
  </si>
  <si>
    <t>1394/03/01</t>
  </si>
  <si>
    <t>1394/04/01</t>
  </si>
  <si>
    <t>1394/05/01</t>
  </si>
  <si>
    <t>--</t>
  </si>
  <si>
    <t>آذر93</t>
  </si>
  <si>
    <t>دی93</t>
  </si>
  <si>
    <t>بهمن93</t>
  </si>
  <si>
    <t>اسفند93</t>
  </si>
  <si>
    <t>اردیبهشت  94</t>
  </si>
  <si>
    <t>فروردین  94</t>
  </si>
  <si>
    <t>خرداد  94</t>
  </si>
  <si>
    <t>تیر   94</t>
  </si>
  <si>
    <t>آبان 93</t>
  </si>
  <si>
    <t>8-1  :</t>
  </si>
  <si>
    <t>صورت وضعیت موقت شماره 1</t>
  </si>
  <si>
    <t>صورت وضعیت موقت شماره 2</t>
  </si>
  <si>
    <t>صورت وضعیت موقت شماره 3</t>
  </si>
  <si>
    <t>صورت وضعیت موقت شماره 4</t>
  </si>
  <si>
    <t>صورت وضعیت موقت شماره 5</t>
  </si>
  <si>
    <t>شرح عملیات</t>
  </si>
  <si>
    <t>اجرای ایتال چینی</t>
  </si>
  <si>
    <t>اجرای موزاییک سرش کف اتاق ها</t>
  </si>
  <si>
    <t>اجرای سیمانکاری نما</t>
  </si>
  <si>
    <t>اجرای سقف</t>
  </si>
  <si>
    <t>اجرای شیارزنی محل لوله های برق</t>
  </si>
  <si>
    <t>جمع اوری سنگ بلوکاژ</t>
  </si>
  <si>
    <t>جمع آوری سنگ بلوکاژ</t>
  </si>
  <si>
    <t>اجرای قالب بندی سقف</t>
  </si>
  <si>
    <t xml:space="preserve">پیمانکار : </t>
  </si>
  <si>
    <t xml:space="preserve">کارفرما : </t>
  </si>
  <si>
    <t>محل عکس پروژه</t>
  </si>
  <si>
    <t>فروردین ماه 95</t>
  </si>
  <si>
    <t>اردیبهشت ماه 95</t>
  </si>
  <si>
    <t>خرداد ماه 95</t>
  </si>
  <si>
    <t>تیر ماه 95</t>
  </si>
  <si>
    <t>مرداد ماه 95</t>
  </si>
  <si>
    <t>شهریور ماه 95</t>
  </si>
  <si>
    <t xml:space="preserve">مشاور : </t>
  </si>
  <si>
    <t xml:space="preserve">پیمانکار: </t>
  </si>
  <si>
    <t>مکان : م</t>
  </si>
  <si>
    <t xml:space="preserve">شماره قرارداد :   </t>
  </si>
  <si>
    <t xml:space="preserve">تاریخ قرارداد :      </t>
  </si>
  <si>
    <t xml:space="preserve">تاریخ گزارش :  </t>
  </si>
  <si>
    <t xml:space="preserve">شماره گزارش : </t>
  </si>
  <si>
    <t xml:space="preserve">پروژه </t>
  </si>
  <si>
    <t>پروژه</t>
  </si>
  <si>
    <r>
      <t>نام پروژه :</t>
    </r>
    <r>
      <rPr>
        <b/>
        <sz val="12"/>
        <color indexed="60"/>
        <rFont val="B Nazanin"/>
        <charset val="178"/>
      </rPr>
      <t xml:space="preserve"> </t>
    </r>
  </si>
  <si>
    <r>
      <rPr>
        <b/>
        <sz val="14"/>
        <color indexed="60"/>
        <rFont val="B Nazanin"/>
        <charset val="178"/>
      </rPr>
      <t>موقعيت پروژه :</t>
    </r>
    <r>
      <rPr>
        <sz val="14"/>
        <color indexed="60"/>
        <rFont val="B Nazanin"/>
        <charset val="178"/>
      </rPr>
      <t xml:space="preserve"> </t>
    </r>
  </si>
  <si>
    <r>
      <rPr>
        <b/>
        <sz val="14"/>
        <color indexed="60"/>
        <rFont val="B Nazanin"/>
        <charset val="178"/>
      </rPr>
      <t>موضوع پيمان :</t>
    </r>
    <r>
      <rPr>
        <sz val="14"/>
        <color indexed="60"/>
        <rFont val="B Nazanin"/>
        <charset val="178"/>
      </rPr>
      <t xml:space="preserve"> </t>
    </r>
  </si>
  <si>
    <r>
      <rPr>
        <b/>
        <sz val="14"/>
        <color indexed="60"/>
        <rFont val="B Nazanin"/>
        <charset val="178"/>
      </rPr>
      <t>كارفرما :</t>
    </r>
    <r>
      <rPr>
        <sz val="14"/>
        <color indexed="60"/>
        <rFont val="B Nazanin"/>
        <charset val="178"/>
      </rPr>
      <t xml:space="preserve"> </t>
    </r>
  </si>
  <si>
    <r>
      <rPr>
        <b/>
        <sz val="14"/>
        <color indexed="60"/>
        <rFont val="B Nazanin"/>
        <charset val="178"/>
      </rPr>
      <t>نظارت ( مهندسين مشاور پروژه ) :</t>
    </r>
    <r>
      <rPr>
        <sz val="14"/>
        <color indexed="60"/>
        <rFont val="B Nazanin"/>
        <charset val="178"/>
      </rPr>
      <t xml:space="preserve"> </t>
    </r>
  </si>
  <si>
    <r>
      <rPr>
        <b/>
        <sz val="14"/>
        <color indexed="60"/>
        <rFont val="B Nazanin"/>
        <charset val="178"/>
      </rPr>
      <t>پيمانكار :</t>
    </r>
    <r>
      <rPr>
        <sz val="14"/>
        <color indexed="60"/>
        <rFont val="B Nazanin"/>
        <charset val="178"/>
      </rPr>
      <t xml:space="preserve"> </t>
    </r>
  </si>
  <si>
    <r>
      <rPr>
        <b/>
        <sz val="14"/>
        <color indexed="60"/>
        <rFont val="B Nazanin"/>
        <charset val="178"/>
      </rPr>
      <t>مـبلـغ اوليه پـيمان (ریال) :</t>
    </r>
    <r>
      <rPr>
        <sz val="14"/>
        <rFont val="B Titr"/>
        <charset val="178"/>
      </rPr>
      <t xml:space="preserve"> </t>
    </r>
  </si>
  <si>
    <r>
      <rPr>
        <b/>
        <sz val="14"/>
        <color indexed="60"/>
        <rFont val="B Nazanin"/>
        <charset val="178"/>
      </rPr>
      <t>مدت اوليه قرار داد :</t>
    </r>
    <r>
      <rPr>
        <sz val="14"/>
        <color indexed="60"/>
        <rFont val="B Nazanin"/>
        <charset val="178"/>
      </rPr>
      <t xml:space="preserve"> </t>
    </r>
  </si>
  <si>
    <t xml:space="preserve">مدت تکمیل (جبرانی) : </t>
  </si>
  <si>
    <r>
      <rPr>
        <b/>
        <sz val="14"/>
        <color indexed="60"/>
        <rFont val="B Nazanin"/>
        <charset val="178"/>
      </rPr>
      <t>تاريخ قرارداد :</t>
    </r>
    <r>
      <rPr>
        <sz val="14"/>
        <color indexed="60"/>
        <rFont val="B Nazanin"/>
        <charset val="178"/>
      </rPr>
      <t xml:space="preserve"> </t>
    </r>
  </si>
  <si>
    <r>
      <rPr>
        <b/>
        <sz val="14"/>
        <color indexed="60"/>
        <rFont val="B Nazanin"/>
        <charset val="178"/>
      </rPr>
      <t>تـاريخ تحويل زمين :</t>
    </r>
    <r>
      <rPr>
        <sz val="14"/>
        <color indexed="60"/>
        <rFont val="B Nazanin"/>
        <charset val="178"/>
      </rPr>
      <t xml:space="preserve">  </t>
    </r>
  </si>
  <si>
    <r>
      <rPr>
        <b/>
        <sz val="14"/>
        <color indexed="60"/>
        <rFont val="B Nazanin"/>
        <charset val="178"/>
      </rPr>
      <t>تـاريخ شروع به كار :</t>
    </r>
    <r>
      <rPr>
        <sz val="14"/>
        <color indexed="60"/>
        <rFont val="B Nazanin"/>
        <charset val="178"/>
      </rPr>
      <t xml:space="preserve"> </t>
    </r>
  </si>
  <si>
    <r>
      <rPr>
        <b/>
        <sz val="14"/>
        <color indexed="60"/>
        <rFont val="B Nazanin"/>
        <charset val="178"/>
      </rPr>
      <t>تـاريخ اتمام طبق برنامه جبرانی :</t>
    </r>
    <r>
      <rPr>
        <sz val="14"/>
        <color indexed="60"/>
        <rFont val="B Nazanin"/>
        <charset val="178"/>
      </rPr>
      <t xml:space="preserve"> </t>
    </r>
  </si>
  <si>
    <t xml:space="preserve">این پروژه جهت                                   در زمینی به مساحت تقریبی            هکتار در حال احداث میباشد . </t>
  </si>
  <si>
    <t>مشخصات پروژه</t>
  </si>
  <si>
    <t>مقادیر انجام شده</t>
  </si>
  <si>
    <t>خلاصه گزارش پیش بینی کارکرد                      ماه 1395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</si>
</sst>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5" formatCode="&quot;ريال&quot;\ #,##0_-;&quot;ريال&quot;\ #,##0\-"/>
    <numFmt numFmtId="44" formatCode="_-&quot;ريال&quot;\ * #,##0.00_-;_-&quot;ريال&quot;\ * #,##0.00\-;_-&quot;ريال&quot;\ * &quot;-&quot;??_-;_-@_-"/>
    <numFmt numFmtId="43" formatCode="_-* #,##0.00_-;_-* #,##0.00\-;_-* &quot;-&quot;??_-;_-@_-"/>
    <numFmt numFmtId="164" formatCode="_(* #,##0.00_);_(* \(#,##0.00\);_(* &quot;-&quot;??_);_(@_)"/>
    <numFmt numFmtId="165" formatCode="000000"/>
    <numFmt numFmtId="166" formatCode="[$-2000000]0.00%"/>
    <numFmt numFmtId="167" formatCode="&quot;-&quot;0"/>
    <numFmt numFmtId="168" formatCode="B2\ yy/mm/dd"/>
    <numFmt numFmtId="169" formatCode="[$-3060429]B2d\ mmmm\ yyyy;@"/>
    <numFmt numFmtId="170" formatCode="[$-2000401]0.00%"/>
    <numFmt numFmtId="171" formatCode="#,##0.0"/>
  </numFmts>
  <fonts count="128"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sz val="10"/>
      <name val="Arial"/>
      <family val="2"/>
    </font>
    <font>
      <b/>
      <sz val="10"/>
      <name val="B Titr"/>
      <charset val="178"/>
    </font>
    <font>
      <sz val="14"/>
      <name val="B Titr"/>
      <charset val="178"/>
    </font>
    <font>
      <b/>
      <sz val="12"/>
      <name val="B Titr"/>
      <charset val="178"/>
    </font>
    <font>
      <sz val="10"/>
      <color indexed="8"/>
      <name val="Arial"/>
      <family val="2"/>
    </font>
    <font>
      <sz val="11"/>
      <color theme="1"/>
      <name val="Arial"/>
      <family val="2"/>
      <scheme val="minor"/>
    </font>
    <font>
      <sz val="16"/>
      <name val="IranNastaliq"/>
      <family val="1"/>
    </font>
    <font>
      <sz val="10"/>
      <name val="B Titr"/>
      <charset val="178"/>
    </font>
    <font>
      <sz val="12"/>
      <name val="B Titr"/>
      <charset val="178"/>
    </font>
    <font>
      <sz val="14"/>
      <color indexed="18"/>
      <name val="B Titr"/>
      <charset val="178"/>
    </font>
    <font>
      <b/>
      <sz val="13"/>
      <name val="B Mitra"/>
      <charset val="178"/>
    </font>
    <font>
      <sz val="14"/>
      <name val="B Nazanin"/>
      <charset val="178"/>
    </font>
    <font>
      <b/>
      <sz val="13"/>
      <name val="B Titr"/>
      <charset val="178"/>
    </font>
    <font>
      <sz val="12"/>
      <color indexed="16"/>
      <name val="B Titr"/>
      <charset val="178"/>
    </font>
    <font>
      <b/>
      <sz val="11"/>
      <color indexed="16"/>
      <name val="B Titr"/>
      <charset val="178"/>
    </font>
    <font>
      <sz val="10"/>
      <name val="B Nazanin"/>
      <charset val="178"/>
    </font>
    <font>
      <b/>
      <sz val="10"/>
      <color indexed="8"/>
      <name val="B Jadid"/>
      <charset val="178"/>
    </font>
    <font>
      <b/>
      <sz val="10"/>
      <name val="B Mitra"/>
      <charset val="178"/>
    </font>
    <font>
      <b/>
      <sz val="8"/>
      <name val="B Nazanin"/>
      <charset val="178"/>
    </font>
    <font>
      <b/>
      <sz val="8"/>
      <color indexed="10"/>
      <name val="B Titr"/>
      <charset val="178"/>
    </font>
    <font>
      <b/>
      <sz val="12"/>
      <name val="B Nazanin"/>
      <charset val="178"/>
    </font>
    <font>
      <b/>
      <sz val="14"/>
      <name val="B Nazanin"/>
      <charset val="178"/>
    </font>
    <font>
      <sz val="12"/>
      <color indexed="56"/>
      <name val="B Nazanin"/>
      <charset val="178"/>
    </font>
    <font>
      <sz val="11"/>
      <color indexed="56"/>
      <name val="B Nazanin"/>
      <charset val="178"/>
    </font>
    <font>
      <u/>
      <sz val="10"/>
      <color indexed="12"/>
      <name val="Arial"/>
      <family val="2"/>
    </font>
    <font>
      <b/>
      <sz val="13"/>
      <name val="B Nazanin"/>
      <charset val="178"/>
    </font>
    <font>
      <b/>
      <sz val="16"/>
      <name val="B Nazanin"/>
      <charset val="178"/>
    </font>
    <font>
      <b/>
      <sz val="15"/>
      <name val="B Nazanin"/>
      <charset val="178"/>
    </font>
    <font>
      <sz val="10"/>
      <color indexed="8"/>
      <name val="B Nazanin"/>
      <charset val="178"/>
    </font>
    <font>
      <sz val="12"/>
      <name val="2  Nazanin"/>
      <charset val="178"/>
    </font>
    <font>
      <b/>
      <sz val="11"/>
      <color indexed="8"/>
      <name val="B Titr"/>
      <charset val="178"/>
    </font>
    <font>
      <sz val="14"/>
      <color theme="1"/>
      <name val="2  Nazanin"/>
      <charset val="178"/>
    </font>
    <font>
      <sz val="52"/>
      <color theme="6" tint="-0.499984740745262"/>
      <name val="IranNastaliq"/>
      <family val="1"/>
    </font>
    <font>
      <b/>
      <sz val="22"/>
      <color theme="5" tint="-0.249977111117893"/>
      <name val="B Nazanin"/>
      <charset val="178"/>
    </font>
    <font>
      <sz val="28"/>
      <color theme="6" tint="-0.499984740745262"/>
      <name val="B Titr"/>
      <charset val="178"/>
    </font>
    <font>
      <sz val="11"/>
      <name val="B Nazanin"/>
      <charset val="178"/>
    </font>
    <font>
      <sz val="40"/>
      <color theme="4" tint="-0.499984740745262"/>
      <name val="B Titr"/>
      <charset val="178"/>
    </font>
    <font>
      <sz val="10"/>
      <name val="Arial"/>
      <charset val="178"/>
    </font>
    <font>
      <b/>
      <sz val="16"/>
      <color theme="3"/>
      <name val="B Titr"/>
      <charset val="178"/>
    </font>
    <font>
      <sz val="15"/>
      <name val="B Nazanin"/>
      <charset val="178"/>
    </font>
    <font>
      <sz val="14"/>
      <name val="2  Nazanin"/>
      <charset val="178"/>
    </font>
    <font>
      <b/>
      <sz val="10"/>
      <name val="B Nazanin"/>
      <charset val="178"/>
    </font>
    <font>
      <sz val="12"/>
      <name val="B Nazanin"/>
      <charset val="178"/>
    </font>
    <font>
      <b/>
      <sz val="11"/>
      <name val="B Nazanin"/>
      <charset val="178"/>
    </font>
    <font>
      <b/>
      <sz val="11"/>
      <color theme="1"/>
      <name val="B Nazanin"/>
      <charset val="178"/>
    </font>
    <font>
      <b/>
      <sz val="10"/>
      <color theme="1"/>
      <name val="B Nazanin"/>
      <charset val="178"/>
    </font>
    <font>
      <sz val="11"/>
      <color theme="1"/>
      <name val="B Nazanin"/>
      <charset val="178"/>
    </font>
    <font>
      <sz val="11"/>
      <color indexed="16"/>
      <name val="B Titr"/>
      <charset val="178"/>
    </font>
    <font>
      <b/>
      <sz val="8"/>
      <color indexed="18"/>
      <name val="B Titr"/>
      <charset val="178"/>
    </font>
    <font>
      <b/>
      <sz val="11"/>
      <color rgb="FFFF0000"/>
      <name val="B Titr"/>
      <charset val="178"/>
    </font>
    <font>
      <b/>
      <sz val="14"/>
      <name val="B Titr"/>
      <charset val="178"/>
    </font>
    <font>
      <sz val="28"/>
      <color indexed="17"/>
      <name val="Calibri"/>
      <family val="2"/>
    </font>
    <font>
      <sz val="14"/>
      <color indexed="17"/>
      <name val="B Titr"/>
      <charset val="178"/>
    </font>
    <font>
      <sz val="14"/>
      <color theme="1"/>
      <name val="B Titr"/>
      <charset val="178"/>
    </font>
    <font>
      <sz val="36"/>
      <name val="Wingdings"/>
      <charset val="2"/>
    </font>
    <font>
      <b/>
      <sz val="8"/>
      <name val="B Titr"/>
      <charset val="178"/>
    </font>
    <font>
      <b/>
      <sz val="10"/>
      <color indexed="8"/>
      <name val="2  Titr"/>
      <charset val="178"/>
    </font>
    <font>
      <sz val="10"/>
      <color theme="1"/>
      <name val="B Titr"/>
      <charset val="178"/>
    </font>
    <font>
      <b/>
      <sz val="18"/>
      <name val="B Titr"/>
      <charset val="178"/>
    </font>
    <font>
      <sz val="11"/>
      <color theme="1"/>
      <name val="2  Yagut"/>
      <charset val="178"/>
    </font>
    <font>
      <b/>
      <sz val="14"/>
      <color indexed="56"/>
      <name val="B Nazanin"/>
      <charset val="178"/>
    </font>
    <font>
      <b/>
      <sz val="12"/>
      <name val="2  Nazanin"/>
      <charset val="178"/>
    </font>
    <font>
      <sz val="10"/>
      <name val="2  Yagut"/>
      <charset val="178"/>
    </font>
    <font>
      <sz val="11"/>
      <color theme="0"/>
      <name val="Arial"/>
      <family val="2"/>
      <charset val="178"/>
      <scheme val="minor"/>
    </font>
    <font>
      <sz val="11"/>
      <color theme="0"/>
      <name val="2  Yagut"/>
      <charset val="178"/>
    </font>
    <font>
      <b/>
      <sz val="12"/>
      <color indexed="8"/>
      <name val="B Nazanin"/>
      <charset val="178"/>
    </font>
    <font>
      <b/>
      <sz val="14"/>
      <color indexed="60"/>
      <name val="B Nazanin"/>
      <charset val="178"/>
    </font>
    <font>
      <sz val="14"/>
      <color indexed="60"/>
      <name val="B Nazanin"/>
      <charset val="178"/>
    </font>
    <font>
      <b/>
      <sz val="12"/>
      <color indexed="60"/>
      <name val="B Nazanin"/>
      <charset val="178"/>
    </font>
    <font>
      <sz val="14"/>
      <color rgb="FF0070C0"/>
      <name val="B Titr"/>
      <charset val="178"/>
    </font>
    <font>
      <sz val="18"/>
      <color rgb="FF0070C0"/>
      <name val="B Titr"/>
      <charset val="178"/>
    </font>
    <font>
      <sz val="12"/>
      <color rgb="FF0070C0"/>
      <name val="B Titr"/>
      <charset val="178"/>
    </font>
    <font>
      <b/>
      <sz val="12"/>
      <color theme="1"/>
      <name val="B Nazanin"/>
      <charset val="178"/>
    </font>
    <font>
      <b/>
      <sz val="8"/>
      <color theme="1"/>
      <name val="B Nazanin"/>
      <charset val="178"/>
    </font>
    <font>
      <sz val="14"/>
      <color indexed="8"/>
      <name val="B Titr"/>
      <charset val="178"/>
    </font>
    <font>
      <sz val="10"/>
      <color theme="1"/>
      <name val="B Nazanin"/>
      <charset val="178"/>
    </font>
    <font>
      <sz val="8"/>
      <name val="B Nazanin"/>
      <charset val="178"/>
    </font>
    <font>
      <sz val="7"/>
      <name val="B Nazanin"/>
      <charset val="178"/>
    </font>
    <font>
      <b/>
      <sz val="12"/>
      <color theme="5" tint="-0.249977111117893"/>
      <name val="B Nazanin"/>
      <charset val="178"/>
    </font>
    <font>
      <sz val="8"/>
      <color theme="5" tint="-0.249977111117893"/>
      <name val="B Morvarid"/>
      <charset val="178"/>
    </font>
    <font>
      <b/>
      <sz val="10"/>
      <color theme="5" tint="-0.249977111117893"/>
      <name val="B Nazanin"/>
      <charset val="178"/>
    </font>
    <font>
      <sz val="7"/>
      <color theme="5" tint="-0.249977111117893"/>
      <name val="B Morvarid"/>
      <charset val="178"/>
    </font>
    <font>
      <sz val="10"/>
      <color indexed="16"/>
      <name val="B Titr"/>
      <charset val="178"/>
    </font>
    <font>
      <b/>
      <sz val="8"/>
      <color theme="1"/>
      <name val="B Titr"/>
      <charset val="178"/>
    </font>
    <font>
      <b/>
      <sz val="11"/>
      <color theme="1"/>
      <name val="B Titr"/>
      <charset val="178"/>
    </font>
    <font>
      <b/>
      <sz val="11"/>
      <color rgb="FFFF0000"/>
      <name val="B Nazanin"/>
      <charset val="178"/>
    </font>
    <font>
      <sz val="10"/>
      <color rgb="FFFF0000"/>
      <name val="B Titr"/>
      <charset val="178"/>
    </font>
    <font>
      <sz val="10"/>
      <color theme="5" tint="-0.249977111117893"/>
      <name val="B Titr"/>
      <charset val="178"/>
    </font>
    <font>
      <b/>
      <sz val="12"/>
      <color theme="4"/>
      <name val="B Nazanin"/>
      <charset val="178"/>
    </font>
    <font>
      <b/>
      <sz val="11"/>
      <color theme="4"/>
      <name val="B Nazanin"/>
      <charset val="178"/>
    </font>
    <font>
      <u/>
      <sz val="18"/>
      <color theme="4" tint="-0.499984740745262"/>
      <name val="B Morvarid"/>
      <charset val="178"/>
    </font>
    <font>
      <b/>
      <sz val="9"/>
      <name val="B Nazanin"/>
      <charset val="178"/>
    </font>
    <font>
      <sz val="11"/>
      <color indexed="8"/>
      <name val="B Titr"/>
      <charset val="178"/>
    </font>
    <font>
      <sz val="12"/>
      <color theme="1"/>
      <name val="B Nazanin"/>
      <charset val="178"/>
    </font>
    <font>
      <b/>
      <sz val="11"/>
      <color indexed="8"/>
      <name val="B Nazanin"/>
      <charset val="178"/>
    </font>
    <font>
      <b/>
      <sz val="11"/>
      <color indexed="56"/>
      <name val="B Nazanin"/>
      <charset val="178"/>
    </font>
    <font>
      <b/>
      <sz val="16"/>
      <color theme="1"/>
      <name val="B Nazanin"/>
      <charset val="178"/>
    </font>
    <font>
      <sz val="20"/>
      <color rgb="FF0070C0"/>
      <name val="B Titr"/>
      <charset val="178"/>
    </font>
    <font>
      <b/>
      <sz val="14"/>
      <color rgb="FF0070C0"/>
      <name val="B Titr"/>
      <charset val="178"/>
    </font>
    <font>
      <sz val="14"/>
      <color rgb="FF0070C0"/>
      <name val="Arial"/>
      <family val="2"/>
      <charset val="178"/>
      <scheme val="minor"/>
    </font>
    <font>
      <sz val="14"/>
      <color rgb="FF0070C0"/>
      <name val="Arial"/>
      <family val="2"/>
    </font>
    <font>
      <sz val="14"/>
      <color rgb="FF0070C0"/>
      <name val="2  Yagut"/>
      <charset val="178"/>
    </font>
    <font>
      <sz val="11"/>
      <name val="Arial"/>
      <family val="2"/>
      <charset val="178"/>
      <scheme val="minor"/>
    </font>
    <font>
      <sz val="11"/>
      <name val="2  Yagut"/>
      <charset val="178"/>
    </font>
    <font>
      <b/>
      <sz val="14"/>
      <color rgb="FFFF0000"/>
      <name val="B Nazanin"/>
      <charset val="178"/>
    </font>
    <font>
      <b/>
      <sz val="13"/>
      <color rgb="FFFF0000"/>
      <name val="B Nazanin"/>
      <charset val="178"/>
    </font>
    <font>
      <b/>
      <sz val="14"/>
      <color rgb="FF0070C0"/>
      <name val="B Nazanin"/>
      <charset val="178"/>
    </font>
    <font>
      <b/>
      <sz val="12"/>
      <color rgb="FF0070C0"/>
      <name val="B Nazanin"/>
      <charset val="178"/>
    </font>
    <font>
      <sz val="11"/>
      <color rgb="FF0070C0"/>
      <name val="B Nazanin"/>
      <charset val="178"/>
    </font>
    <font>
      <b/>
      <sz val="13"/>
      <color rgb="FF0070C0"/>
      <name val="B Nazanin"/>
      <charset val="178"/>
    </font>
    <font>
      <b/>
      <sz val="14"/>
      <color rgb="FF00B050"/>
      <name val="B Nazanin"/>
      <charset val="178"/>
    </font>
    <font>
      <b/>
      <sz val="13"/>
      <color rgb="FF00B050"/>
      <name val="B Nazanin"/>
      <charset val="178"/>
    </font>
    <font>
      <b/>
      <sz val="11"/>
      <color rgb="FF0070C0"/>
      <name val="B Nazanin"/>
      <charset val="178"/>
    </font>
    <font>
      <b/>
      <sz val="11"/>
      <color rgb="FF00B050"/>
      <name val="B Nazanin"/>
      <charset val="178"/>
    </font>
    <font>
      <sz val="15"/>
      <color theme="1"/>
      <name val="2  Nazanin"/>
      <charset val="178"/>
    </font>
    <font>
      <sz val="22"/>
      <color theme="1"/>
      <name val="Arial"/>
      <family val="2"/>
      <charset val="178"/>
      <scheme val="minor"/>
    </font>
    <font>
      <b/>
      <sz val="11"/>
      <color theme="9" tint="-0.249977111117893"/>
      <name val="B Nazanin"/>
      <charset val="178"/>
    </font>
    <font>
      <b/>
      <sz val="13"/>
      <color theme="9" tint="-0.249977111117893"/>
      <name val="B Nazanin"/>
      <charset val="178"/>
    </font>
    <font>
      <b/>
      <sz val="8"/>
      <color indexed="10"/>
      <name val="2  Nazanin"/>
      <charset val="178"/>
    </font>
    <font>
      <sz val="11"/>
      <name val="2  Nazanin"/>
      <charset val="178"/>
    </font>
    <font>
      <sz val="11"/>
      <color theme="1"/>
      <name val="2  Nazanin"/>
      <charset val="178"/>
    </font>
    <font>
      <b/>
      <sz val="8"/>
      <name val="2  Nazanin"/>
      <charset val="178"/>
    </font>
    <font>
      <b/>
      <sz val="9"/>
      <name val="2  Nazanin"/>
      <charset val="178"/>
    </font>
    <font>
      <sz val="12"/>
      <color theme="1"/>
      <name val="2  Nazanin"/>
      <charset val="178"/>
    </font>
    <font>
      <b/>
      <sz val="14"/>
      <color indexed="8"/>
      <name val="B Nazanin"/>
      <charset val="178"/>
    </font>
    <font>
      <b/>
      <sz val="9"/>
      <color indexed="8"/>
      <name val="B Nazanin"/>
      <charset val="178"/>
    </font>
  </fonts>
  <fills count="25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mediumGray">
        <fgColor indexed="43"/>
        <bgColor indexed="42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4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mediumGray">
        <fgColor indexed="43"/>
        <bgColor theme="9" tint="0.59999389629810485"/>
      </patternFill>
    </fill>
    <fill>
      <patternFill patternType="solid">
        <fgColor theme="9" tint="0.59999389629810485"/>
        <bgColor indexed="64"/>
      </patternFill>
    </fill>
    <fill>
      <patternFill patternType="mediumGray">
        <fgColor indexed="43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45"/>
      </patternFill>
    </fill>
    <fill>
      <patternFill patternType="mediumGray">
        <fgColor indexed="43"/>
        <bgColor rgb="FF00B0F0"/>
      </patternFill>
    </fill>
    <fill>
      <patternFill patternType="mediumGray">
        <fgColor indexed="43"/>
        <bgColor theme="6" tint="0.59999389629810485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36">
    <xf numFmtId="0" fontId="0" fillId="0" borderId="0"/>
    <xf numFmtId="166" fontId="2" fillId="0" borderId="0"/>
    <xf numFmtId="166" fontId="1" fillId="2" borderId="0" applyNumberFormat="0" applyBorder="0" applyAlignment="0" applyProtection="0"/>
    <xf numFmtId="166" fontId="1" fillId="2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2" fillId="0" borderId="0"/>
    <xf numFmtId="166" fontId="6" fillId="0" borderId="0">
      <alignment vertical="top"/>
    </xf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7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7" fillId="0" borderId="0"/>
    <xf numFmtId="166" fontId="1" fillId="0" borderId="0"/>
    <xf numFmtId="166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7" fontId="26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  <xf numFmtId="166" fontId="2" fillId="0" borderId="0"/>
    <xf numFmtId="9" fontId="2" fillId="0" borderId="0" applyFont="0" applyFill="0" applyBorder="0" applyAlignment="0" applyProtection="0"/>
    <xf numFmtId="0" fontId="2" fillId="0" borderId="0"/>
    <xf numFmtId="165" fontId="1" fillId="0" borderId="0" applyFont="0" applyFill="0" applyBorder="0" applyAlignment="0" applyProtection="0"/>
    <xf numFmtId="166" fontId="2" fillId="0" borderId="0"/>
    <xf numFmtId="165" fontId="1" fillId="0" borderId="0" applyFont="0" applyFill="0" applyBorder="0" applyAlignment="0" applyProtection="0"/>
    <xf numFmtId="166" fontId="2" fillId="0" borderId="0"/>
    <xf numFmtId="166" fontId="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2" fillId="0" borderId="0"/>
    <xf numFmtId="166" fontId="2" fillId="0" borderId="0"/>
    <xf numFmtId="166" fontId="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2" fillId="0" borderId="0"/>
    <xf numFmtId="165" fontId="1" fillId="0" borderId="0" applyFont="0" applyFill="0" applyBorder="0" applyAlignment="0" applyProtection="0"/>
    <xf numFmtId="166" fontId="2" fillId="0" borderId="0"/>
    <xf numFmtId="166" fontId="2" fillId="0" borderId="0"/>
    <xf numFmtId="166" fontId="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2" fillId="0" borderId="0"/>
    <xf numFmtId="166" fontId="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2" fillId="0" borderId="0"/>
    <xf numFmtId="166" fontId="2" fillId="0" borderId="0"/>
    <xf numFmtId="165" fontId="1" fillId="0" borderId="0" applyFont="0" applyFill="0" applyBorder="0" applyAlignment="0" applyProtection="0"/>
    <xf numFmtId="166" fontId="2" fillId="0" borderId="0"/>
    <xf numFmtId="166" fontId="2" fillId="0" borderId="0"/>
    <xf numFmtId="165" fontId="1" fillId="0" borderId="0" applyFont="0" applyFill="0" applyBorder="0" applyAlignment="0" applyProtection="0"/>
    <xf numFmtId="166" fontId="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5" fontId="1" fillId="0" borderId="0" applyFont="0" applyFill="0" applyBorder="0" applyAlignment="0" applyProtection="0"/>
    <xf numFmtId="166" fontId="2" fillId="0" borderId="0"/>
    <xf numFmtId="165" fontId="1" fillId="0" borderId="0" applyFont="0" applyFill="0" applyBorder="0" applyAlignment="0" applyProtection="0"/>
    <xf numFmtId="166" fontId="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5" fontId="1" fillId="0" borderId="0" applyFont="0" applyFill="0" applyBorder="0" applyAlignment="0" applyProtection="0"/>
    <xf numFmtId="166" fontId="2" fillId="0" borderId="0"/>
    <xf numFmtId="166" fontId="2" fillId="0" borderId="0"/>
    <xf numFmtId="166" fontId="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2" fillId="0" borderId="0"/>
    <xf numFmtId="166" fontId="2" fillId="0" borderId="0"/>
    <xf numFmtId="165" fontId="1" fillId="0" borderId="0" applyFont="0" applyFill="0" applyBorder="0" applyAlignment="0" applyProtection="0"/>
    <xf numFmtId="166" fontId="2" fillId="0" borderId="0"/>
    <xf numFmtId="165" fontId="1" fillId="0" borderId="0" applyFont="0" applyFill="0" applyBorder="0" applyAlignment="0" applyProtection="0"/>
    <xf numFmtId="166" fontId="2" fillId="0" borderId="0"/>
    <xf numFmtId="166" fontId="2" fillId="0" borderId="0"/>
    <xf numFmtId="165" fontId="1" fillId="0" borderId="0" applyFont="0" applyFill="0" applyBorder="0" applyAlignment="0" applyProtection="0"/>
    <xf numFmtId="166" fontId="2" fillId="0" borderId="0"/>
    <xf numFmtId="166" fontId="39" fillId="0" borderId="0"/>
    <xf numFmtId="165" fontId="1" fillId="0" borderId="0" applyFont="0" applyFill="0" applyBorder="0" applyAlignment="0" applyProtection="0"/>
    <xf numFmtId="166" fontId="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9" fillId="0" borderId="0"/>
    <xf numFmtId="166" fontId="2" fillId="0" borderId="0"/>
    <xf numFmtId="166" fontId="39" fillId="0" borderId="0"/>
    <xf numFmtId="166" fontId="2" fillId="0" borderId="0"/>
    <xf numFmtId="166" fontId="39" fillId="0" borderId="0"/>
    <xf numFmtId="166" fontId="2" fillId="0" borderId="0"/>
    <xf numFmtId="166" fontId="39" fillId="0" borderId="0"/>
    <xf numFmtId="166" fontId="2" fillId="0" borderId="0"/>
    <xf numFmtId="0" fontId="2" fillId="0" borderId="0"/>
    <xf numFmtId="167" fontId="2" fillId="0" borderId="0"/>
  </cellStyleXfs>
  <cellXfs count="655">
    <xf numFmtId="0" fontId="0" fillId="0" borderId="0" xfId="0"/>
    <xf numFmtId="49" fontId="3" fillId="0" borderId="0" xfId="46" applyNumberFormat="1" applyFont="1" applyBorder="1" applyAlignment="1">
      <alignment horizontal="center" vertical="center"/>
    </xf>
    <xf numFmtId="166" fontId="23" fillId="0" borderId="0" xfId="57" applyFont="1" applyBorder="1" applyAlignment="1">
      <alignment vertical="center" wrapText="1" readingOrder="2"/>
    </xf>
    <xf numFmtId="49" fontId="23" fillId="0" borderId="0" xfId="57" applyNumberFormat="1" applyFont="1" applyBorder="1" applyAlignment="1">
      <alignment vertical="center" wrapText="1" readingOrder="2"/>
    </xf>
    <xf numFmtId="166" fontId="28" fillId="0" borderId="0" xfId="57" applyFont="1" applyBorder="1" applyAlignment="1">
      <alignment vertical="center" wrapText="1" readingOrder="2"/>
    </xf>
    <xf numFmtId="5" fontId="29" fillId="0" borderId="0" xfId="57" applyNumberFormat="1" applyFont="1" applyBorder="1" applyAlignment="1">
      <alignment vertical="center" wrapText="1" readingOrder="2"/>
    </xf>
    <xf numFmtId="0" fontId="0" fillId="0" borderId="0" xfId="0" applyBorder="1"/>
    <xf numFmtId="166" fontId="10" fillId="0" borderId="0" xfId="60" applyFont="1" applyBorder="1" applyAlignment="1"/>
    <xf numFmtId="0" fontId="0" fillId="0" borderId="0" xfId="0" applyAlignment="1"/>
    <xf numFmtId="166" fontId="5" fillId="0" borderId="0" xfId="60" applyFont="1" applyBorder="1" applyAlignment="1">
      <alignment horizontal="right"/>
    </xf>
    <xf numFmtId="166" fontId="25" fillId="0" borderId="0" xfId="61" applyFont="1" applyFill="1" applyBorder="1" applyAlignment="1">
      <alignment horizontal="right" vertical="center"/>
    </xf>
    <xf numFmtId="166" fontId="21" fillId="4" borderId="1" xfId="100" applyNumberFormat="1" applyFont="1" applyFill="1" applyBorder="1" applyAlignment="1">
      <alignment horizontal="center" vertical="center" wrapText="1" readingOrder="1"/>
    </xf>
    <xf numFmtId="166" fontId="5" fillId="0" borderId="0" xfId="101" applyFont="1" applyBorder="1" applyAlignment="1">
      <alignment horizontal="right" readingOrder="2"/>
    </xf>
    <xf numFmtId="166" fontId="25" fillId="0" borderId="0" xfId="100" applyFont="1" applyFill="1" applyBorder="1" applyAlignment="1">
      <alignment horizontal="right" vertical="center" readingOrder="2"/>
    </xf>
    <xf numFmtId="10" fontId="31" fillId="4" borderId="0" xfId="100" applyNumberFormat="1" applyFont="1" applyFill="1" applyBorder="1" applyAlignment="1">
      <alignment horizontal="center" vertical="center" readingOrder="1"/>
    </xf>
    <xf numFmtId="0" fontId="33" fillId="0" borderId="0" xfId="0" applyFont="1" applyAlignment="1">
      <alignment horizontal="right" vertical="center"/>
    </xf>
    <xf numFmtId="166" fontId="38" fillId="6" borderId="5" xfId="1" applyFont="1" applyFill="1" applyBorder="1" applyAlignment="1">
      <alignment horizontal="center" vertical="center" wrapText="1" readingOrder="2"/>
    </xf>
    <xf numFmtId="166" fontId="36" fillId="6" borderId="6" xfId="1" applyFont="1" applyFill="1" applyBorder="1" applyAlignment="1">
      <alignment horizontal="center" vertical="center" wrapText="1" readingOrder="2"/>
    </xf>
    <xf numFmtId="166" fontId="35" fillId="6" borderId="6" xfId="1" applyFont="1" applyFill="1" applyBorder="1" applyAlignment="1">
      <alignment horizontal="center" vertical="center" readingOrder="2"/>
    </xf>
    <xf numFmtId="0" fontId="0" fillId="0" borderId="0" xfId="0"/>
    <xf numFmtId="0" fontId="39" fillId="0" borderId="0" xfId="119" applyNumberFormat="1"/>
    <xf numFmtId="0" fontId="2" fillId="0" borderId="0" xfId="119" applyNumberFormat="1" applyFont="1"/>
    <xf numFmtId="0" fontId="39" fillId="0" borderId="0" xfId="132" applyNumberFormat="1" applyAlignment="1">
      <alignment vertical="center"/>
    </xf>
    <xf numFmtId="0" fontId="0" fillId="0" borderId="0" xfId="0"/>
    <xf numFmtId="166" fontId="46" fillId="7" borderId="1" xfId="23" applyFont="1" applyFill="1" applyBorder="1" applyAlignment="1">
      <alignment horizontal="center" vertical="center"/>
    </xf>
    <xf numFmtId="1" fontId="46" fillId="7" borderId="1" xfId="23" applyNumberFormat="1" applyFont="1" applyFill="1" applyBorder="1" applyAlignment="1">
      <alignment horizontal="center" vertical="center"/>
    </xf>
    <xf numFmtId="0" fontId="12" fillId="0" borderId="0" xfId="32" applyFont="1" applyBorder="1" applyAlignment="1">
      <alignment readingOrder="2"/>
    </xf>
    <xf numFmtId="0" fontId="9" fillId="0" borderId="0" xfId="32" applyFont="1" applyBorder="1" applyAlignment="1">
      <alignment readingOrder="2"/>
    </xf>
    <xf numFmtId="1" fontId="51" fillId="0" borderId="1" xfId="134" applyNumberFormat="1" applyFont="1" applyFill="1" applyBorder="1" applyAlignment="1">
      <alignment horizontal="center" vertical="center"/>
    </xf>
    <xf numFmtId="0" fontId="21" fillId="0" borderId="1" xfId="134" applyFont="1" applyFill="1" applyBorder="1" applyAlignment="1">
      <alignment horizontal="center" vertical="center"/>
    </xf>
    <xf numFmtId="0" fontId="50" fillId="0" borderId="1" xfId="134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6" fontId="9" fillId="0" borderId="0" xfId="1" applyFont="1" applyBorder="1" applyAlignment="1">
      <alignment readingOrder="2"/>
    </xf>
    <xf numFmtId="0" fontId="52" fillId="0" borderId="0" xfId="32" applyFont="1" applyFill="1" applyBorder="1" applyAlignment="1">
      <alignment horizontal="center" vertical="center" readingOrder="2"/>
    </xf>
    <xf numFmtId="2" fontId="45" fillId="0" borderId="0" xfId="1" applyNumberFormat="1" applyFont="1" applyFill="1" applyBorder="1" applyAlignment="1">
      <alignment horizontal="center" vertical="center"/>
    </xf>
    <xf numFmtId="166" fontId="10" fillId="0" borderId="0" xfId="1" applyFont="1" applyFill="1" applyBorder="1" applyAlignment="1">
      <alignment horizontal="center" vertical="center" shrinkToFit="1"/>
    </xf>
    <xf numFmtId="166" fontId="53" fillId="0" borderId="0" xfId="1" applyFont="1" applyFill="1" applyBorder="1" applyAlignment="1">
      <alignment horizontal="center" vertical="top"/>
    </xf>
    <xf numFmtId="166" fontId="54" fillId="0" borderId="0" xfId="1" applyFont="1" applyFill="1" applyBorder="1" applyAlignment="1">
      <alignment horizontal="center" vertical="center"/>
    </xf>
    <xf numFmtId="9" fontId="55" fillId="0" borderId="0" xfId="36" applyNumberFormat="1" applyFont="1" applyFill="1" applyBorder="1" applyAlignment="1">
      <alignment horizontal="center" vertical="center"/>
    </xf>
    <xf numFmtId="14" fontId="45" fillId="0" borderId="0" xfId="1" applyNumberFormat="1" applyFont="1" applyFill="1" applyBorder="1" applyAlignment="1">
      <alignment horizontal="center" vertical="center"/>
    </xf>
    <xf numFmtId="1" fontId="50" fillId="0" borderId="0" xfId="134" applyNumberFormat="1" applyFont="1" applyFill="1" applyBorder="1" applyAlignment="1">
      <alignment horizontal="center" vertical="center"/>
    </xf>
    <xf numFmtId="0" fontId="0" fillId="0" borderId="0" xfId="0"/>
    <xf numFmtId="0" fontId="61" fillId="0" borderId="1" xfId="0" applyFont="1" applyBorder="1" applyAlignment="1">
      <alignment horizontal="center" vertical="center"/>
    </xf>
    <xf numFmtId="0" fontId="61" fillId="8" borderId="1" xfId="0" applyFont="1" applyFill="1" applyBorder="1" applyAlignment="1">
      <alignment horizontal="center" vertical="center" wrapText="1"/>
    </xf>
    <xf numFmtId="0" fontId="61" fillId="10" borderId="1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 vertical="center"/>
    </xf>
    <xf numFmtId="0" fontId="0" fillId="0" borderId="0" xfId="0"/>
    <xf numFmtId="10" fontId="61" fillId="8" borderId="1" xfId="0" applyNumberFormat="1" applyFont="1" applyFill="1" applyBorder="1" applyAlignment="1">
      <alignment horizontal="center" vertical="center"/>
    </xf>
    <xf numFmtId="10" fontId="61" fillId="9" borderId="1" xfId="0" applyNumberFormat="1" applyFont="1" applyFill="1" applyBorder="1" applyAlignment="1">
      <alignment horizontal="center" vertical="center"/>
    </xf>
    <xf numFmtId="10" fontId="61" fillId="10" borderId="1" xfId="0" applyNumberFormat="1" applyFont="1" applyFill="1" applyBorder="1" applyAlignment="1">
      <alignment horizontal="center" vertical="center"/>
    </xf>
    <xf numFmtId="0" fontId="61" fillId="11" borderId="1" xfId="0" applyFont="1" applyFill="1" applyBorder="1" applyAlignment="1">
      <alignment horizontal="center" vertical="center" wrapText="1"/>
    </xf>
    <xf numFmtId="10" fontId="61" fillId="11" borderId="1" xfId="0" applyNumberFormat="1" applyFont="1" applyFill="1" applyBorder="1" applyAlignment="1">
      <alignment horizontal="center" vertical="center"/>
    </xf>
    <xf numFmtId="0" fontId="0" fillId="0" borderId="0" xfId="0"/>
    <xf numFmtId="10" fontId="61" fillId="8" borderId="1" xfId="0" applyNumberFormat="1" applyFont="1" applyFill="1" applyBorder="1" applyAlignment="1" applyProtection="1">
      <alignment horizontal="center" vertical="center"/>
      <protection locked="0"/>
    </xf>
    <xf numFmtId="0" fontId="33" fillId="0" borderId="0" xfId="0" applyFont="1" applyBorder="1" applyAlignment="1">
      <alignment horizontal="right" vertical="center"/>
    </xf>
    <xf numFmtId="0" fontId="65" fillId="0" borderId="0" xfId="0" applyFont="1" applyFill="1" applyBorder="1"/>
    <xf numFmtId="0" fontId="66" fillId="0" borderId="0" xfId="0" applyFont="1" applyFill="1" applyBorder="1" applyAlignment="1">
      <alignment horizontal="center" vertical="center"/>
    </xf>
    <xf numFmtId="0" fontId="0" fillId="0" borderId="0" xfId="0"/>
    <xf numFmtId="166" fontId="10" fillId="0" borderId="1" xfId="1" applyFont="1" applyFill="1" applyBorder="1" applyAlignment="1">
      <alignment horizontal="center" vertical="center" shrinkToFit="1"/>
    </xf>
    <xf numFmtId="166" fontId="54" fillId="0" borderId="1" xfId="1" applyFont="1" applyFill="1" applyBorder="1" applyAlignment="1">
      <alignment horizontal="center" vertical="center"/>
    </xf>
    <xf numFmtId="0" fontId="0" fillId="0" borderId="0" xfId="0"/>
    <xf numFmtId="166" fontId="12" fillId="5" borderId="0" xfId="46" applyFont="1" applyFill="1" applyBorder="1" applyAlignment="1">
      <alignment horizontal="right" vertical="center"/>
    </xf>
    <xf numFmtId="0" fontId="0" fillId="0" borderId="0" xfId="0"/>
    <xf numFmtId="0" fontId="0" fillId="0" borderId="0" xfId="0"/>
    <xf numFmtId="166" fontId="22" fillId="0" borderId="0" xfId="46" applyFont="1" applyBorder="1" applyAlignment="1">
      <alignment horizontal="right" vertical="center"/>
    </xf>
    <xf numFmtId="0" fontId="0" fillId="0" borderId="0" xfId="0"/>
    <xf numFmtId="0" fontId="45" fillId="5" borderId="0" xfId="32" applyFont="1" applyFill="1" applyBorder="1" applyAlignment="1">
      <alignment vertical="center"/>
    </xf>
    <xf numFmtId="49" fontId="3" fillId="0" borderId="14" xfId="46" applyNumberFormat="1" applyFont="1" applyBorder="1" applyAlignment="1">
      <alignment horizontal="center" vertical="center"/>
    </xf>
    <xf numFmtId="0" fontId="43" fillId="5" borderId="15" xfId="32" applyFont="1" applyFill="1" applyBorder="1" applyAlignment="1">
      <alignment vertical="center" wrapText="1" shrinkToFit="1"/>
    </xf>
    <xf numFmtId="166" fontId="9" fillId="0" borderId="15" xfId="46" applyFont="1" applyBorder="1"/>
    <xf numFmtId="166" fontId="15" fillId="0" borderId="13" xfId="46" applyFont="1" applyBorder="1" applyAlignment="1">
      <alignment horizontal="center"/>
    </xf>
    <xf numFmtId="166" fontId="12" fillId="0" borderId="13" xfId="46" applyFont="1" applyBorder="1" applyAlignment="1">
      <alignment horizontal="center" vertical="center"/>
    </xf>
    <xf numFmtId="49" fontId="3" fillId="0" borderId="13" xfId="46" applyNumberFormat="1" applyFont="1" applyBorder="1" applyAlignment="1">
      <alignment horizontal="center" vertical="center"/>
    </xf>
    <xf numFmtId="166" fontId="13" fillId="0" borderId="15" xfId="46" applyFont="1" applyBorder="1"/>
    <xf numFmtId="166" fontId="29" fillId="0" borderId="0" xfId="91" applyFont="1" applyBorder="1" applyAlignment="1">
      <alignment vertical="center" wrapText="1" readingOrder="2"/>
    </xf>
    <xf numFmtId="166" fontId="41" fillId="0" borderId="0" xfId="91" applyFont="1" applyBorder="1" applyAlignment="1">
      <alignment vertical="center" wrapText="1" readingOrder="2"/>
    </xf>
    <xf numFmtId="3" fontId="41" fillId="0" borderId="0" xfId="91" applyNumberFormat="1" applyFont="1" applyBorder="1" applyAlignment="1">
      <alignment vertical="center" wrapText="1" readingOrder="2"/>
    </xf>
    <xf numFmtId="166" fontId="40" fillId="0" borderId="0" xfId="46" applyFont="1" applyBorder="1" applyAlignment="1">
      <alignment vertical="center"/>
    </xf>
    <xf numFmtId="166" fontId="14" fillId="0" borderId="0" xfId="46" applyFont="1" applyBorder="1" applyAlignment="1">
      <alignment vertical="center"/>
    </xf>
    <xf numFmtId="166" fontId="14" fillId="0" borderId="0" xfId="46" applyFont="1" applyBorder="1" applyAlignment="1">
      <alignment horizontal="center" vertical="center"/>
    </xf>
    <xf numFmtId="166" fontId="22" fillId="0" borderId="0" xfId="46" applyFont="1" applyBorder="1" applyAlignment="1">
      <alignment vertical="center"/>
    </xf>
    <xf numFmtId="166" fontId="28" fillId="0" borderId="0" xfId="91" applyFont="1" applyBorder="1" applyAlignment="1">
      <alignment vertical="center" wrapText="1" readingOrder="2"/>
    </xf>
    <xf numFmtId="166" fontId="23" fillId="0" borderId="0" xfId="91" applyFont="1" applyBorder="1" applyAlignment="1">
      <alignment vertical="center" wrapText="1" readingOrder="2"/>
    </xf>
    <xf numFmtId="5" fontId="29" fillId="0" borderId="0" xfId="91" applyNumberFormat="1" applyFont="1" applyBorder="1" applyAlignment="1">
      <alignment vertical="center" wrapText="1" readingOrder="2"/>
    </xf>
    <xf numFmtId="49" fontId="23" fillId="0" borderId="0" xfId="91" applyNumberFormat="1" applyFont="1" applyBorder="1" applyAlignment="1">
      <alignment vertical="center" wrapText="1" readingOrder="2"/>
    </xf>
    <xf numFmtId="0" fontId="0" fillId="0" borderId="0" xfId="0" applyAlignment="1">
      <alignment horizontal="right" wrapText="1"/>
    </xf>
    <xf numFmtId="49" fontId="37" fillId="0" borderId="0" xfId="46" applyNumberFormat="1" applyFont="1" applyBorder="1" applyAlignment="1">
      <alignment horizontal="right" vertical="center" wrapText="1"/>
    </xf>
    <xf numFmtId="49" fontId="23" fillId="0" borderId="0" xfId="57" applyNumberFormat="1" applyFont="1" applyBorder="1" applyAlignment="1">
      <alignment horizontal="right" vertical="center" wrapText="1" readingOrder="2"/>
    </xf>
    <xf numFmtId="166" fontId="8" fillId="0" borderId="13" xfId="46" applyFont="1" applyBorder="1" applyAlignment="1">
      <alignment horizontal="center"/>
    </xf>
    <xf numFmtId="166" fontId="11" fillId="0" borderId="13" xfId="46" applyFont="1" applyBorder="1" applyAlignment="1">
      <alignment vertical="center"/>
    </xf>
    <xf numFmtId="166" fontId="11" fillId="0" borderId="13" xfId="46" applyFont="1" applyBorder="1" applyAlignment="1"/>
    <xf numFmtId="49" fontId="37" fillId="0" borderId="13" xfId="46" applyNumberFormat="1" applyFont="1" applyBorder="1" applyAlignment="1">
      <alignment horizontal="right" vertical="center" wrapText="1"/>
    </xf>
    <xf numFmtId="0" fontId="0" fillId="0" borderId="0" xfId="0" applyBorder="1" applyAlignment="1">
      <alignment horizontal="right" wrapText="1"/>
    </xf>
    <xf numFmtId="166" fontId="9" fillId="0" borderId="0" xfId="60" applyFont="1" applyBorder="1" applyAlignment="1"/>
    <xf numFmtId="0" fontId="0" fillId="0" borderId="0" xfId="0" applyBorder="1" applyAlignment="1"/>
    <xf numFmtId="166" fontId="24" fillId="0" borderId="0" xfId="61" applyFont="1" applyFill="1" applyBorder="1" applyAlignment="1">
      <alignment horizontal="center" vertical="center"/>
    </xf>
    <xf numFmtId="0" fontId="0" fillId="0" borderId="13" xfId="0" applyBorder="1" applyAlignment="1"/>
    <xf numFmtId="166" fontId="45" fillId="0" borderId="0" xfId="61" applyFont="1" applyFill="1" applyBorder="1" applyAlignment="1">
      <alignment vertical="center" wrapText="1"/>
    </xf>
    <xf numFmtId="166" fontId="60" fillId="0" borderId="0" xfId="61" applyFont="1" applyFill="1" applyBorder="1" applyAlignment="1">
      <alignment vertical="center" wrapText="1" readingOrder="2"/>
    </xf>
    <xf numFmtId="0" fontId="0" fillId="0" borderId="15" xfId="0" applyBorder="1" applyAlignment="1"/>
    <xf numFmtId="166" fontId="9" fillId="0" borderId="0" xfId="101" applyFont="1" applyBorder="1" applyAlignment="1">
      <alignment readingOrder="2"/>
    </xf>
    <xf numFmtId="166" fontId="24" fillId="0" borderId="0" xfId="100" applyFont="1" applyFill="1" applyBorder="1" applyAlignment="1">
      <alignment horizontal="center" vertical="center" readingOrder="2"/>
    </xf>
    <xf numFmtId="166" fontId="42" fillId="0" borderId="0" xfId="100" applyFont="1" applyFill="1" applyBorder="1" applyAlignment="1">
      <alignment vertical="center" wrapText="1" readingOrder="2"/>
    </xf>
    <xf numFmtId="166" fontId="42" fillId="0" borderId="13" xfId="100" applyFont="1" applyFill="1" applyBorder="1" applyAlignment="1">
      <alignment vertical="center" wrapText="1" readingOrder="2"/>
    </xf>
    <xf numFmtId="166" fontId="58" fillId="0" borderId="13" xfId="100" applyFont="1" applyFill="1" applyBorder="1" applyAlignment="1">
      <alignment vertical="center" readingOrder="2"/>
    </xf>
    <xf numFmtId="166" fontId="18" fillId="0" borderId="13" xfId="100" applyFont="1" applyFill="1" applyBorder="1" applyAlignment="1">
      <alignment horizontal="right" vertical="center" readingOrder="2"/>
    </xf>
    <xf numFmtId="166" fontId="10" fillId="0" borderId="13" xfId="101" applyFont="1" applyBorder="1" applyAlignment="1">
      <alignment horizontal="center" readingOrder="2"/>
    </xf>
    <xf numFmtId="166" fontId="3" fillId="0" borderId="13" xfId="101" applyFont="1" applyBorder="1" applyAlignment="1">
      <alignment vertical="center" readingOrder="2"/>
    </xf>
    <xf numFmtId="166" fontId="9" fillId="0" borderId="13" xfId="101" applyFont="1" applyBorder="1" applyAlignment="1">
      <alignment vertical="center" readingOrder="2"/>
    </xf>
    <xf numFmtId="166" fontId="62" fillId="0" borderId="13" xfId="100" applyFont="1" applyFill="1" applyBorder="1" applyAlignment="1">
      <alignment vertical="center" readingOrder="2"/>
    </xf>
    <xf numFmtId="166" fontId="32" fillId="0" borderId="13" xfId="100" applyFont="1" applyFill="1" applyBorder="1" applyAlignment="1">
      <alignment readingOrder="2"/>
    </xf>
    <xf numFmtId="166" fontId="27" fillId="0" borderId="0" xfId="101" applyFont="1" applyBorder="1" applyAlignment="1">
      <alignment horizontal="center" vertical="center"/>
    </xf>
    <xf numFmtId="166" fontId="32" fillId="0" borderId="0" xfId="100" applyFont="1" applyFill="1" applyBorder="1" applyAlignment="1">
      <alignment readingOrder="2"/>
    </xf>
    <xf numFmtId="0" fontId="33" fillId="0" borderId="15" xfId="0" applyFont="1" applyBorder="1" applyAlignment="1">
      <alignment horizontal="right" vertical="center"/>
    </xf>
    <xf numFmtId="166" fontId="22" fillId="0" borderId="0" xfId="101" applyFont="1" applyBorder="1" applyAlignment="1">
      <alignment horizontal="right" vertical="center"/>
    </xf>
    <xf numFmtId="166" fontId="22" fillId="0" borderId="0" xfId="101" applyFont="1" applyBorder="1" applyAlignment="1">
      <alignment vertical="center"/>
    </xf>
    <xf numFmtId="166" fontId="24" fillId="0" borderId="13" xfId="100" applyFont="1" applyFill="1" applyBorder="1" applyAlignment="1">
      <alignment horizontal="center" vertical="center" readingOrder="2"/>
    </xf>
    <xf numFmtId="166" fontId="22" fillId="0" borderId="13" xfId="101" applyFont="1" applyBorder="1" applyAlignment="1">
      <alignment vertical="center"/>
    </xf>
    <xf numFmtId="0" fontId="0" fillId="0" borderId="15" xfId="0" applyBorder="1"/>
    <xf numFmtId="166" fontId="22" fillId="0" borderId="0" xfId="1" applyFont="1" applyFill="1" applyBorder="1" applyAlignment="1">
      <alignment vertical="center" shrinkToFit="1"/>
    </xf>
    <xf numFmtId="2" fontId="23" fillId="0" borderId="0" xfId="1" applyNumberFormat="1" applyFont="1" applyFill="1" applyBorder="1" applyAlignment="1">
      <alignment horizontal="right" vertical="center" readingOrder="2"/>
    </xf>
    <xf numFmtId="166" fontId="22" fillId="0" borderId="0" xfId="1" applyFont="1" applyFill="1" applyBorder="1" applyAlignment="1">
      <alignment vertical="center" shrinkToFit="1" readingOrder="2"/>
    </xf>
    <xf numFmtId="49" fontId="12" fillId="0" borderId="0" xfId="1" applyNumberFormat="1" applyFont="1" applyBorder="1" applyAlignment="1">
      <alignment horizontal="center" readingOrder="2"/>
    </xf>
    <xf numFmtId="49" fontId="12" fillId="0" borderId="0" xfId="1" applyNumberFormat="1" applyFont="1" applyBorder="1" applyAlignment="1">
      <alignment horizontal="left" vertical="center" readingOrder="2"/>
    </xf>
    <xf numFmtId="166" fontId="10" fillId="0" borderId="0" xfId="1" applyFont="1" applyBorder="1" applyAlignment="1">
      <alignment horizontal="center" readingOrder="2"/>
    </xf>
    <xf numFmtId="0" fontId="74" fillId="0" borderId="1" xfId="23" applyNumberFormat="1" applyFont="1" applyBorder="1" applyAlignment="1">
      <alignment horizontal="center" vertical="center"/>
    </xf>
    <xf numFmtId="0" fontId="46" fillId="7" borderId="1" xfId="0" applyFont="1" applyFill="1" applyBorder="1" applyAlignment="1">
      <alignment horizontal="center" vertical="center"/>
    </xf>
    <xf numFmtId="0" fontId="0" fillId="0" borderId="13" xfId="0" applyBorder="1"/>
    <xf numFmtId="166" fontId="10" fillId="0" borderId="13" xfId="1" applyFont="1" applyBorder="1" applyAlignment="1">
      <alignment horizontal="center" readingOrder="2"/>
    </xf>
    <xf numFmtId="3" fontId="48" fillId="0" borderId="1" xfId="0" applyNumberFormat="1" applyFont="1" applyBorder="1" applyAlignment="1">
      <alignment horizontal="center" vertical="center"/>
    </xf>
    <xf numFmtId="0" fontId="47" fillId="0" borderId="1" xfId="134" applyFont="1" applyFill="1" applyBorder="1" applyAlignment="1">
      <alignment horizontal="center" vertical="center"/>
    </xf>
    <xf numFmtId="1" fontId="75" fillId="0" borderId="1" xfId="134" applyNumberFormat="1" applyFont="1" applyFill="1" applyBorder="1" applyAlignment="1">
      <alignment horizontal="center" vertical="center"/>
    </xf>
    <xf numFmtId="0" fontId="78" fillId="0" borderId="1" xfId="44" applyFont="1" applyBorder="1" applyAlignment="1">
      <alignment horizontal="center" vertical="center" wrapText="1"/>
    </xf>
    <xf numFmtId="0" fontId="79" fillId="0" borderId="1" xfId="44" applyFont="1" applyBorder="1" applyAlignment="1">
      <alignment horizontal="center" vertical="center" wrapText="1"/>
    </xf>
    <xf numFmtId="1" fontId="80" fillId="15" borderId="1" xfId="134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4" fillId="0" borderId="0" xfId="32" applyFont="1" applyBorder="1" applyAlignment="1">
      <alignment readingOrder="2"/>
    </xf>
    <xf numFmtId="0" fontId="49" fillId="0" borderId="0" xfId="134" applyFont="1" applyFill="1" applyBorder="1" applyAlignment="1">
      <alignment horizontal="center" vertical="center"/>
    </xf>
    <xf numFmtId="0" fontId="81" fillId="15" borderId="1" xfId="134" applyFont="1" applyFill="1" applyBorder="1" applyAlignment="1">
      <alignment horizontal="center" vertical="center" wrapText="1"/>
    </xf>
    <xf numFmtId="0" fontId="81" fillId="15" borderId="1" xfId="134" applyFont="1" applyFill="1" applyBorder="1" applyAlignment="1">
      <alignment horizontal="center" vertical="center" textRotation="180" wrapText="1"/>
    </xf>
    <xf numFmtId="1" fontId="57" fillId="5" borderId="1" xfId="135" applyNumberFormat="1" applyFont="1" applyFill="1" applyBorder="1" applyAlignment="1">
      <alignment horizontal="center" vertical="center"/>
    </xf>
    <xf numFmtId="1" fontId="82" fillId="15" borderId="1" xfId="134" applyNumberFormat="1" applyFont="1" applyFill="1" applyBorder="1" applyAlignment="1">
      <alignment horizontal="center" vertical="center"/>
    </xf>
    <xf numFmtId="166" fontId="43" fillId="0" borderId="1" xfId="0" applyNumberFormat="1" applyFont="1" applyBorder="1" applyAlignment="1">
      <alignment horizontal="center" vertical="center" wrapText="1"/>
    </xf>
    <xf numFmtId="1" fontId="43" fillId="0" borderId="1" xfId="135" applyNumberFormat="1" applyFont="1" applyFill="1" applyBorder="1" applyAlignment="1">
      <alignment horizontal="center" vertical="center"/>
    </xf>
    <xf numFmtId="49" fontId="12" fillId="0" borderId="13" xfId="1" applyNumberFormat="1" applyFont="1" applyBorder="1" applyAlignment="1">
      <alignment horizontal="center" readingOrder="2"/>
    </xf>
    <xf numFmtId="166" fontId="10" fillId="0" borderId="0" xfId="1" applyFont="1" applyBorder="1" applyAlignment="1">
      <alignment horizontal="center" readingOrder="2"/>
    </xf>
    <xf numFmtId="1" fontId="80" fillId="5" borderId="0" xfId="135" applyNumberFormat="1" applyFont="1" applyFill="1" applyBorder="1" applyAlignment="1">
      <alignment horizontal="center" vertical="center"/>
    </xf>
    <xf numFmtId="0" fontId="83" fillId="15" borderId="1" xfId="134" applyFont="1" applyFill="1" applyBorder="1" applyAlignment="1">
      <alignment horizontal="center" vertical="center" wrapText="1"/>
    </xf>
    <xf numFmtId="0" fontId="12" fillId="0" borderId="0" xfId="32" applyFont="1" applyBorder="1" applyAlignment="1">
      <alignment vertical="center" readingOrder="2"/>
    </xf>
    <xf numFmtId="2" fontId="23" fillId="0" borderId="0" xfId="1" applyNumberFormat="1" applyFont="1" applyFill="1" applyBorder="1" applyAlignment="1">
      <alignment vertical="center" readingOrder="2"/>
    </xf>
    <xf numFmtId="2" fontId="27" fillId="0" borderId="0" xfId="1" applyNumberFormat="1" applyFont="1" applyFill="1" applyBorder="1" applyAlignment="1">
      <alignment horizontal="left" vertical="center"/>
    </xf>
    <xf numFmtId="2" fontId="23" fillId="0" borderId="0" xfId="1" applyNumberFormat="1" applyFont="1" applyFill="1" applyBorder="1" applyAlignment="1">
      <alignment vertical="center"/>
    </xf>
    <xf numFmtId="2" fontId="45" fillId="0" borderId="0" xfId="1" applyNumberFormat="1" applyFont="1" applyFill="1" applyBorder="1" applyAlignment="1">
      <alignment vertical="center"/>
    </xf>
    <xf numFmtId="166" fontId="53" fillId="0" borderId="1" xfId="1" applyFont="1" applyFill="1" applyBorder="1" applyAlignment="1">
      <alignment horizontal="center" vertical="top"/>
    </xf>
    <xf numFmtId="166" fontId="3" fillId="0" borderId="1" xfId="1" applyFont="1" applyBorder="1" applyAlignment="1">
      <alignment horizontal="center" vertical="center"/>
    </xf>
    <xf numFmtId="166" fontId="43" fillId="0" borderId="1" xfId="1" applyFont="1" applyBorder="1" applyAlignment="1">
      <alignment horizontal="center" vertical="center"/>
    </xf>
    <xf numFmtId="2" fontId="17" fillId="0" borderId="1" xfId="1" applyNumberFormat="1" applyFont="1" applyFill="1" applyBorder="1" applyAlignment="1">
      <alignment horizontal="center" vertical="center"/>
    </xf>
    <xf numFmtId="166" fontId="43" fillId="16" borderId="1" xfId="1" applyFont="1" applyFill="1" applyBorder="1" applyAlignment="1">
      <alignment horizontal="center" vertical="center"/>
    </xf>
    <xf numFmtId="9" fontId="55" fillId="16" borderId="1" xfId="36" applyNumberFormat="1" applyFont="1" applyFill="1" applyBorder="1" applyAlignment="1">
      <alignment horizontal="center" vertical="center"/>
    </xf>
    <xf numFmtId="166" fontId="43" fillId="17" borderId="1" xfId="1" applyFont="1" applyFill="1" applyBorder="1" applyAlignment="1">
      <alignment horizontal="center" vertical="center"/>
    </xf>
    <xf numFmtId="0" fontId="22" fillId="17" borderId="1" xfId="32" applyFont="1" applyFill="1" applyBorder="1" applyAlignment="1">
      <alignment horizontal="center" vertical="center" readingOrder="2"/>
    </xf>
    <xf numFmtId="2" fontId="74" fillId="17" borderId="1" xfId="1" applyNumberFormat="1" applyFont="1" applyFill="1" applyBorder="1" applyAlignment="1">
      <alignment horizontal="center" vertical="center"/>
    </xf>
    <xf numFmtId="2" fontId="22" fillId="17" borderId="1" xfId="1" applyNumberFormat="1" applyFont="1" applyFill="1" applyBorder="1" applyAlignment="1">
      <alignment horizontal="center" vertical="center"/>
    </xf>
    <xf numFmtId="166" fontId="56" fillId="0" borderId="2" xfId="1" applyFont="1" applyBorder="1" applyAlignment="1">
      <alignment horizontal="center" vertical="center"/>
    </xf>
    <xf numFmtId="0" fontId="27" fillId="0" borderId="2" xfId="1" applyNumberFormat="1" applyFont="1" applyFill="1" applyBorder="1" applyAlignment="1">
      <alignment horizontal="center" vertical="center"/>
    </xf>
    <xf numFmtId="0" fontId="0" fillId="0" borderId="12" xfId="0" applyBorder="1"/>
    <xf numFmtId="49" fontId="12" fillId="0" borderId="0" xfId="1" applyNumberFormat="1" applyFont="1" applyFill="1" applyBorder="1" applyAlignment="1">
      <alignment horizontal="left" vertical="center" readingOrder="2"/>
    </xf>
    <xf numFmtId="166" fontId="10" fillId="0" borderId="0" xfId="1" applyFont="1" applyFill="1" applyBorder="1" applyAlignment="1">
      <alignment horizontal="center" readingOrder="2"/>
    </xf>
    <xf numFmtId="166" fontId="10" fillId="0" borderId="13" xfId="1" applyFont="1" applyFill="1" applyBorder="1" applyAlignment="1">
      <alignment horizontal="center" readingOrder="2"/>
    </xf>
    <xf numFmtId="1" fontId="85" fillId="0" borderId="1" xfId="135" applyNumberFormat="1" applyFont="1" applyFill="1" applyBorder="1" applyAlignment="1">
      <alignment horizontal="center" vertical="center"/>
    </xf>
    <xf numFmtId="1" fontId="86" fillId="0" borderId="1" xfId="135" applyNumberFormat="1" applyFont="1" applyFill="1" applyBorder="1" applyAlignment="1">
      <alignment horizontal="center" vertical="center"/>
    </xf>
    <xf numFmtId="166" fontId="0" fillId="0" borderId="0" xfId="0" applyNumberFormat="1"/>
    <xf numFmtId="1" fontId="88" fillId="0" borderId="1" xfId="135" applyNumberFormat="1" applyFont="1" applyFill="1" applyBorder="1" applyAlignment="1">
      <alignment horizontal="center" vertical="center"/>
    </xf>
    <xf numFmtId="1" fontId="89" fillId="15" borderId="1" xfId="135" applyNumberFormat="1" applyFont="1" applyFill="1" applyBorder="1" applyAlignment="1">
      <alignment horizontal="center" vertical="center"/>
    </xf>
    <xf numFmtId="1" fontId="89" fillId="15" borderId="1" xfId="134" applyNumberFormat="1" applyFont="1" applyFill="1" applyBorder="1" applyAlignment="1">
      <alignment horizontal="center" vertical="center"/>
    </xf>
    <xf numFmtId="166" fontId="92" fillId="6" borderId="7" xfId="1" applyFont="1" applyFill="1" applyBorder="1" applyAlignment="1">
      <alignment horizontal="center" vertical="center" readingOrder="2"/>
    </xf>
    <xf numFmtId="166" fontId="58" fillId="0" borderId="0" xfId="100" applyFont="1" applyFill="1" applyBorder="1" applyAlignment="1">
      <alignment vertical="center" readingOrder="2"/>
    </xf>
    <xf numFmtId="166" fontId="10" fillId="0" borderId="0" xfId="101" applyFont="1" applyBorder="1" applyAlignment="1">
      <alignment horizontal="center" readingOrder="2"/>
    </xf>
    <xf numFmtId="166" fontId="16" fillId="5" borderId="0" xfId="100" applyFont="1" applyFill="1" applyBorder="1" applyAlignment="1">
      <alignment vertical="center"/>
    </xf>
    <xf numFmtId="166" fontId="57" fillId="5" borderId="0" xfId="100" applyNumberFormat="1" applyFont="1" applyFill="1" applyBorder="1" applyAlignment="1">
      <alignment vertical="center" wrapText="1" readingOrder="1"/>
    </xf>
    <xf numFmtId="166" fontId="57" fillId="5" borderId="9" xfId="100" applyNumberFormat="1" applyFont="1" applyFill="1" applyBorder="1" applyAlignment="1">
      <alignment vertical="center" wrapText="1" readingOrder="1"/>
    </xf>
    <xf numFmtId="0" fontId="65" fillId="0" borderId="13" xfId="0" applyFont="1" applyFill="1" applyBorder="1"/>
    <xf numFmtId="166" fontId="3" fillId="0" borderId="13" xfId="101" applyFont="1" applyFill="1" applyBorder="1" applyAlignment="1">
      <alignment vertical="center" readingOrder="2"/>
    </xf>
    <xf numFmtId="166" fontId="10" fillId="0" borderId="13" xfId="101" applyFont="1" applyFill="1" applyBorder="1" applyAlignment="1">
      <alignment horizontal="center" readingOrder="2"/>
    </xf>
    <xf numFmtId="0" fontId="65" fillId="5" borderId="0" xfId="0" applyFont="1" applyFill="1" applyBorder="1"/>
    <xf numFmtId="166" fontId="10" fillId="0" borderId="0" xfId="1" applyFont="1" applyBorder="1" applyAlignment="1">
      <alignment horizontal="center" readingOrder="2"/>
    </xf>
    <xf numFmtId="166" fontId="32" fillId="0" borderId="15" xfId="100" applyFont="1" applyFill="1" applyBorder="1" applyAlignment="1">
      <alignment horizontal="center" readingOrder="2"/>
    </xf>
    <xf numFmtId="166" fontId="32" fillId="0" borderId="0" xfId="100" applyFont="1" applyFill="1" applyBorder="1" applyAlignment="1">
      <alignment horizontal="center" readingOrder="2"/>
    </xf>
    <xf numFmtId="166" fontId="32" fillId="0" borderId="13" xfId="100" applyFont="1" applyFill="1" applyBorder="1" applyAlignment="1">
      <alignment horizontal="center" readingOrder="2"/>
    </xf>
    <xf numFmtId="2" fontId="23" fillId="0" borderId="0" xfId="1" applyNumberFormat="1" applyFont="1" applyFill="1" applyBorder="1" applyAlignment="1">
      <alignment horizontal="right" vertical="center" readingOrder="2"/>
    </xf>
    <xf numFmtId="3" fontId="89" fillId="15" borderId="1" xfId="135" applyNumberFormat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0" fontId="22" fillId="5" borderId="0" xfId="32" applyFont="1" applyFill="1" applyBorder="1" applyAlignment="1">
      <alignment vertical="center"/>
    </xf>
    <xf numFmtId="166" fontId="71" fillId="0" borderId="0" xfId="100" applyFont="1" applyFill="1" applyBorder="1" applyAlignment="1">
      <alignment vertical="center" readingOrder="2"/>
    </xf>
    <xf numFmtId="166" fontId="102" fillId="0" borderId="0" xfId="100" applyFont="1" applyFill="1" applyBorder="1" applyAlignment="1">
      <alignment vertical="center"/>
    </xf>
    <xf numFmtId="0" fontId="71" fillId="0" borderId="0" xfId="0" applyFont="1" applyBorder="1"/>
    <xf numFmtId="0" fontId="101" fillId="0" borderId="0" xfId="0" applyFont="1"/>
    <xf numFmtId="0" fontId="101" fillId="0" borderId="0" xfId="0" applyFont="1" applyBorder="1"/>
    <xf numFmtId="0" fontId="103" fillId="0" borderId="0" xfId="0" applyFont="1" applyBorder="1" applyAlignment="1">
      <alignment horizontal="center" vertical="center"/>
    </xf>
    <xf numFmtId="166" fontId="71" fillId="0" borderId="0" xfId="101" applyFont="1" applyBorder="1" applyAlignment="1">
      <alignment readingOrder="2"/>
    </xf>
    <xf numFmtId="166" fontId="71" fillId="0" borderId="0" xfId="100" applyFont="1" applyFill="1" applyBorder="1" applyAlignment="1">
      <alignment horizontal="center" vertical="center" readingOrder="2"/>
    </xf>
    <xf numFmtId="0" fontId="101" fillId="0" borderId="16" xfId="0" applyFont="1" applyBorder="1"/>
    <xf numFmtId="0" fontId="104" fillId="5" borderId="0" xfId="0" applyFont="1" applyFill="1" applyBorder="1"/>
    <xf numFmtId="0" fontId="105" fillId="5" borderId="1" xfId="0" applyFont="1" applyFill="1" applyBorder="1" applyAlignment="1">
      <alignment horizontal="center" vertical="center"/>
    </xf>
    <xf numFmtId="14" fontId="104" fillId="5" borderId="1" xfId="0" applyNumberFormat="1" applyFont="1" applyFill="1" applyBorder="1"/>
    <xf numFmtId="0" fontId="104" fillId="5" borderId="1" xfId="0" applyFont="1" applyFill="1" applyBorder="1"/>
    <xf numFmtId="0" fontId="104" fillId="5" borderId="18" xfId="0" applyFont="1" applyFill="1" applyBorder="1"/>
    <xf numFmtId="0" fontId="27" fillId="0" borderId="1" xfId="1" applyNumberFormat="1" applyFont="1" applyFill="1" applyBorder="1" applyAlignment="1">
      <alignment horizontal="center" vertical="center"/>
    </xf>
    <xf numFmtId="2" fontId="106" fillId="0" borderId="3" xfId="1" applyNumberFormat="1" applyFont="1" applyFill="1" applyBorder="1" applyAlignment="1">
      <alignment horizontal="center" vertical="center" readingOrder="2"/>
    </xf>
    <xf numFmtId="2" fontId="106" fillId="0" borderId="11" xfId="1" applyNumberFormat="1" applyFont="1" applyFill="1" applyBorder="1" applyAlignment="1">
      <alignment horizontal="center" vertical="center" readingOrder="2"/>
    </xf>
    <xf numFmtId="49" fontId="107" fillId="0" borderId="1" xfId="1" applyNumberFormat="1" applyFont="1" applyFill="1" applyBorder="1" applyAlignment="1">
      <alignment horizontal="center" vertical="center" textRotation="90" shrinkToFit="1"/>
    </xf>
    <xf numFmtId="2" fontId="108" fillId="0" borderId="10" xfId="1" applyNumberFormat="1" applyFont="1" applyFill="1" applyBorder="1" applyAlignment="1">
      <alignment horizontal="center" vertical="center" readingOrder="2"/>
    </xf>
    <xf numFmtId="2" fontId="108" fillId="0" borderId="1" xfId="1" applyNumberFormat="1" applyFont="1" applyFill="1" applyBorder="1" applyAlignment="1">
      <alignment horizontal="center" vertical="center" readingOrder="2"/>
    </xf>
    <xf numFmtId="2" fontId="109" fillId="0" borderId="1" xfId="1" applyNumberFormat="1" applyFont="1" applyFill="1" applyBorder="1" applyAlignment="1">
      <alignment horizontal="center" vertical="center" textRotation="90" readingOrder="2"/>
    </xf>
    <xf numFmtId="49" fontId="111" fillId="0" borderId="1" xfId="1" applyNumberFormat="1" applyFont="1" applyFill="1" applyBorder="1" applyAlignment="1">
      <alignment horizontal="center" vertical="center" textRotation="90" shrinkToFit="1"/>
    </xf>
    <xf numFmtId="49" fontId="110" fillId="0" borderId="1" xfId="1" applyNumberFormat="1" applyFont="1" applyFill="1" applyBorder="1" applyAlignment="1">
      <alignment horizontal="center" vertical="center" textRotation="90" wrapText="1" shrinkToFit="1"/>
    </xf>
    <xf numFmtId="2" fontId="112" fillId="0" borderId="10" xfId="1" applyNumberFormat="1" applyFont="1" applyFill="1" applyBorder="1" applyAlignment="1">
      <alignment horizontal="center" vertical="center" readingOrder="2"/>
    </xf>
    <xf numFmtId="2" fontId="112" fillId="0" borderId="1" xfId="1" applyNumberFormat="1" applyFont="1" applyFill="1" applyBorder="1" applyAlignment="1">
      <alignment horizontal="center" vertical="center" readingOrder="2"/>
    </xf>
    <xf numFmtId="49" fontId="113" fillId="0" borderId="1" xfId="1" applyNumberFormat="1" applyFont="1" applyFill="1" applyBorder="1" applyAlignment="1">
      <alignment horizontal="center" vertical="center" textRotation="90" shrinkToFit="1"/>
    </xf>
    <xf numFmtId="49" fontId="113" fillId="0" borderId="3" xfId="1" applyNumberFormat="1" applyFont="1" applyFill="1" applyBorder="1" applyAlignment="1">
      <alignment horizontal="center" vertical="center" textRotation="90" shrinkToFit="1"/>
    </xf>
    <xf numFmtId="49" fontId="113" fillId="0" borderId="2" xfId="1" applyNumberFormat="1" applyFont="1" applyFill="1" applyBorder="1" applyAlignment="1">
      <alignment horizontal="center" vertical="center" textRotation="90" shrinkToFit="1"/>
    </xf>
    <xf numFmtId="2" fontId="114" fillId="0" borderId="1" xfId="1" applyNumberFormat="1" applyFont="1" applyFill="1" applyBorder="1" applyAlignment="1">
      <alignment horizontal="center" vertical="center" textRotation="90" readingOrder="2"/>
    </xf>
    <xf numFmtId="2" fontId="114" fillId="0" borderId="1" xfId="1" applyNumberFormat="1" applyFont="1" applyFill="1" applyBorder="1" applyAlignment="1">
      <alignment horizontal="center" vertical="center" textRotation="90" wrapText="1" readingOrder="2"/>
    </xf>
    <xf numFmtId="2" fontId="87" fillId="0" borderId="3" xfId="1" applyNumberFormat="1" applyFont="1" applyFill="1" applyBorder="1" applyAlignment="1">
      <alignment horizontal="center" vertical="center" textRotation="90" readingOrder="2"/>
    </xf>
    <xf numFmtId="2" fontId="115" fillId="0" borderId="1" xfId="1" applyNumberFormat="1" applyFont="1" applyFill="1" applyBorder="1" applyAlignment="1">
      <alignment horizontal="center" vertical="center" textRotation="90" readingOrder="2"/>
    </xf>
    <xf numFmtId="2" fontId="87" fillId="0" borderId="2" xfId="1" applyNumberFormat="1" applyFont="1" applyFill="1" applyBorder="1" applyAlignment="1">
      <alignment horizontal="center" vertical="center" textRotation="90" wrapText="1" readingOrder="2"/>
    </xf>
    <xf numFmtId="0" fontId="93" fillId="3" borderId="1" xfId="100" applyNumberFormat="1" applyFont="1" applyFill="1" applyBorder="1" applyAlignment="1">
      <alignment horizontal="center" vertical="center" wrapText="1" readingOrder="2"/>
    </xf>
    <xf numFmtId="0" fontId="20" fillId="3" borderId="1" xfId="100" applyNumberFormat="1" applyFont="1" applyFill="1" applyBorder="1" applyAlignment="1">
      <alignment horizontal="center" vertical="center" wrapText="1" readingOrder="2"/>
    </xf>
    <xf numFmtId="0" fontId="61" fillId="8" borderId="19" xfId="0" applyFont="1" applyFill="1" applyBorder="1" applyAlignment="1">
      <alignment horizontal="center" vertical="center" wrapText="1"/>
    </xf>
    <xf numFmtId="0" fontId="61" fillId="9" borderId="19" xfId="0" applyFont="1" applyFill="1" applyBorder="1" applyAlignment="1">
      <alignment horizontal="center" vertical="center" wrapText="1"/>
    </xf>
    <xf numFmtId="0" fontId="61" fillId="10" borderId="19" xfId="0" applyFont="1" applyFill="1" applyBorder="1" applyAlignment="1">
      <alignment horizontal="center" vertical="center" wrapText="1"/>
    </xf>
    <xf numFmtId="10" fontId="61" fillId="0" borderId="0" xfId="0" applyNumberFormat="1" applyFont="1" applyAlignment="1">
      <alignment horizontal="center" vertical="center"/>
    </xf>
    <xf numFmtId="166" fontId="3" fillId="0" borderId="0" xfId="101" applyFont="1" applyBorder="1" applyAlignment="1">
      <alignment vertical="center" readingOrder="2"/>
    </xf>
    <xf numFmtId="166" fontId="10" fillId="5" borderId="0" xfId="100" applyFont="1" applyFill="1" applyBorder="1" applyAlignment="1">
      <alignment vertical="center"/>
    </xf>
    <xf numFmtId="166" fontId="10" fillId="5" borderId="0" xfId="100" applyFont="1" applyFill="1" applyBorder="1" applyAlignment="1">
      <alignment horizontal="center" vertical="center"/>
    </xf>
    <xf numFmtId="0" fontId="104" fillId="0" borderId="15" xfId="0" applyFont="1" applyBorder="1" applyAlignment="1"/>
    <xf numFmtId="0" fontId="104" fillId="0" borderId="0" xfId="0" applyFont="1" applyBorder="1" applyAlignment="1"/>
    <xf numFmtId="10" fontId="37" fillId="10" borderId="1" xfId="100" applyNumberFormat="1" applyFont="1" applyFill="1" applyBorder="1" applyAlignment="1">
      <alignment horizontal="center" vertical="center" readingOrder="1"/>
    </xf>
    <xf numFmtId="0" fontId="93" fillId="23" borderId="1" xfId="100" applyNumberFormat="1" applyFont="1" applyFill="1" applyBorder="1" applyAlignment="1">
      <alignment horizontal="center" vertical="center" wrapText="1" readingOrder="2"/>
    </xf>
    <xf numFmtId="166" fontId="71" fillId="0" borderId="9" xfId="100" applyFont="1" applyFill="1" applyBorder="1" applyAlignment="1">
      <alignment vertical="center" readingOrder="2"/>
    </xf>
    <xf numFmtId="166" fontId="100" fillId="0" borderId="9" xfId="100" applyFont="1" applyFill="1" applyBorder="1" applyAlignment="1">
      <alignment vertical="center" readingOrder="2"/>
    </xf>
    <xf numFmtId="0" fontId="101" fillId="0" borderId="16" xfId="0" applyFont="1" applyFill="1" applyBorder="1"/>
    <xf numFmtId="166" fontId="10" fillId="5" borderId="15" xfId="100" applyFont="1" applyFill="1" applyBorder="1" applyAlignment="1">
      <alignment vertical="center"/>
    </xf>
    <xf numFmtId="166" fontId="10" fillId="5" borderId="13" xfId="100" applyFont="1" applyFill="1" applyBorder="1" applyAlignment="1">
      <alignment vertical="center"/>
    </xf>
    <xf numFmtId="166" fontId="16" fillId="5" borderId="15" xfId="100" applyFont="1" applyFill="1" applyBorder="1" applyAlignment="1">
      <alignment vertical="center"/>
    </xf>
    <xf numFmtId="0" fontId="2" fillId="0" borderId="0" xfId="119" applyNumberFormat="1" applyFont="1" applyAlignment="1">
      <alignment horizontal="center" vertical="center"/>
    </xf>
    <xf numFmtId="0" fontId="2" fillId="0" borderId="0" xfId="132" applyNumberFormat="1" applyFont="1" applyAlignment="1">
      <alignment horizontal="center" vertical="center"/>
    </xf>
    <xf numFmtId="0" fontId="2" fillId="0" borderId="0" xfId="130" applyNumberFormat="1" applyFont="1" applyAlignment="1">
      <alignment horizontal="center" vertical="center"/>
    </xf>
    <xf numFmtId="0" fontId="2" fillId="0" borderId="0" xfId="128" applyNumberFormat="1" applyFont="1" applyAlignment="1">
      <alignment horizontal="center" vertical="center"/>
    </xf>
    <xf numFmtId="0" fontId="2" fillId="0" borderId="0" xfId="126" applyNumberFormat="1" applyFont="1" applyAlignment="1">
      <alignment horizontal="center" vertical="center"/>
    </xf>
    <xf numFmtId="0" fontId="2" fillId="0" borderId="0" xfId="132" applyNumberFormat="1" applyFont="1" applyAlignment="1">
      <alignment vertical="center"/>
    </xf>
    <xf numFmtId="0" fontId="2" fillId="0" borderId="0" xfId="126" applyNumberFormat="1" applyFont="1"/>
    <xf numFmtId="0" fontId="2" fillId="0" borderId="0" xfId="130" applyNumberFormat="1" applyFont="1" applyAlignment="1">
      <alignment vertical="center"/>
    </xf>
    <xf numFmtId="0" fontId="2" fillId="0" borderId="0" xfId="119" applyNumberFormat="1" applyFont="1" applyAlignment="1">
      <alignment vertical="center"/>
    </xf>
    <xf numFmtId="0" fontId="116" fillId="0" borderId="0" xfId="0" applyFont="1" applyAlignment="1">
      <alignment horizontal="center" vertical="center"/>
    </xf>
    <xf numFmtId="170" fontId="116" fillId="0" borderId="0" xfId="0" applyNumberFormat="1" applyFont="1" applyAlignment="1">
      <alignment horizontal="center" vertical="center"/>
    </xf>
    <xf numFmtId="0" fontId="93" fillId="3" borderId="0" xfId="100" applyNumberFormat="1" applyFont="1" applyFill="1" applyBorder="1" applyAlignment="1">
      <alignment horizontal="center" vertical="center" wrapText="1" readingOrder="2"/>
    </xf>
    <xf numFmtId="0" fontId="93" fillId="23" borderId="0" xfId="100" applyNumberFormat="1" applyFont="1" applyFill="1" applyBorder="1" applyAlignment="1">
      <alignment horizontal="center" vertical="center" wrapText="1" readingOrder="2"/>
    </xf>
    <xf numFmtId="166" fontId="30" fillId="0" borderId="0" xfId="100" applyFont="1" applyFill="1" applyBorder="1" applyAlignment="1">
      <alignment vertical="center" readingOrder="2"/>
    </xf>
    <xf numFmtId="0" fontId="101" fillId="0" borderId="26" xfId="0" applyFont="1" applyBorder="1"/>
    <xf numFmtId="0" fontId="20" fillId="3" borderId="23" xfId="100" applyNumberFormat="1" applyFont="1" applyFill="1" applyBorder="1" applyAlignment="1">
      <alignment horizontal="center" vertical="center" wrapText="1" readingOrder="2"/>
    </xf>
    <xf numFmtId="166" fontId="21" fillId="4" borderId="23" xfId="100" applyNumberFormat="1" applyFont="1" applyFill="1" applyBorder="1" applyAlignment="1">
      <alignment horizontal="center" vertical="center" wrapText="1" readingOrder="1"/>
    </xf>
    <xf numFmtId="0" fontId="0" fillId="0" borderId="25" xfId="0" applyBorder="1"/>
    <xf numFmtId="0" fontId="0" fillId="0" borderId="26" xfId="0" applyBorder="1"/>
    <xf numFmtId="166" fontId="25" fillId="0" borderId="28" xfId="100" applyFont="1" applyFill="1" applyBorder="1" applyAlignment="1">
      <alignment horizontal="right" vertical="center" readingOrder="2"/>
    </xf>
    <xf numFmtId="166" fontId="25" fillId="0" borderId="29" xfId="100" applyFont="1" applyFill="1" applyBorder="1" applyAlignment="1">
      <alignment horizontal="right" vertical="center" readingOrder="2"/>
    </xf>
    <xf numFmtId="166" fontId="10" fillId="0" borderId="29" xfId="101" applyFont="1" applyBorder="1" applyAlignment="1">
      <alignment readingOrder="2"/>
    </xf>
    <xf numFmtId="166" fontId="5" fillId="0" borderId="29" xfId="101" applyFont="1" applyBorder="1" applyAlignment="1">
      <alignment horizontal="right" readingOrder="2"/>
    </xf>
    <xf numFmtId="166" fontId="9" fillId="0" borderId="29" xfId="101" applyFont="1" applyBorder="1" applyAlignment="1">
      <alignment readingOrder="2"/>
    </xf>
    <xf numFmtId="0" fontId="0" fillId="0" borderId="29" xfId="0" applyBorder="1"/>
    <xf numFmtId="0" fontId="0" fillId="0" borderId="30" xfId="0" applyBorder="1"/>
    <xf numFmtId="166" fontId="92" fillId="6" borderId="0" xfId="1" applyFont="1" applyFill="1" applyBorder="1" applyAlignment="1">
      <alignment horizontal="center" vertical="center" readingOrder="2"/>
    </xf>
    <xf numFmtId="166" fontId="77" fillId="0" borderId="1" xfId="23" applyFont="1" applyBorder="1" applyAlignment="1">
      <alignment horizontal="center" vertical="center"/>
    </xf>
    <xf numFmtId="3" fontId="107" fillId="0" borderId="3" xfId="1" applyNumberFormat="1" applyFont="1" applyFill="1" applyBorder="1" applyAlignment="1">
      <alignment horizontal="center" vertical="center" textRotation="90" shrinkToFit="1"/>
    </xf>
    <xf numFmtId="0" fontId="117" fillId="0" borderId="0" xfId="0" applyFont="1"/>
    <xf numFmtId="10" fontId="37" fillId="4" borderId="1" xfId="100" quotePrefix="1" applyNumberFormat="1" applyFont="1" applyFill="1" applyBorder="1" applyAlignment="1">
      <alignment horizontal="center" vertical="center" readingOrder="1"/>
    </xf>
    <xf numFmtId="0" fontId="81" fillId="15" borderId="1" xfId="134" applyFont="1" applyFill="1" applyBorder="1" applyAlignment="1">
      <alignment vertical="center" textRotation="180" wrapText="1"/>
    </xf>
    <xf numFmtId="166" fontId="77" fillId="0" borderId="1" xfId="23" applyFont="1" applyBorder="1" applyAlignment="1">
      <alignment horizontal="center" vertical="center"/>
    </xf>
    <xf numFmtId="2" fontId="118" fillId="0" borderId="1" xfId="1" applyNumberFormat="1" applyFont="1" applyFill="1" applyBorder="1" applyAlignment="1">
      <alignment horizontal="center" vertical="center" textRotation="90" readingOrder="2"/>
    </xf>
    <xf numFmtId="49" fontId="110" fillId="0" borderId="3" xfId="1" applyNumberFormat="1" applyFont="1" applyFill="1" applyBorder="1" applyAlignment="1">
      <alignment horizontal="center" vertical="center" textRotation="90" wrapText="1" shrinkToFit="1"/>
    </xf>
    <xf numFmtId="3" fontId="111" fillId="0" borderId="1" xfId="1" applyNumberFormat="1" applyFont="1" applyFill="1" applyBorder="1" applyAlignment="1">
      <alignment horizontal="center" vertical="center" textRotation="90" shrinkToFit="1"/>
    </xf>
    <xf numFmtId="49" fontId="111" fillId="0" borderId="2" xfId="1" applyNumberFormat="1" applyFont="1" applyFill="1" applyBorder="1" applyAlignment="1">
      <alignment horizontal="center" vertical="center" textRotation="90" shrinkToFit="1"/>
    </xf>
    <xf numFmtId="3" fontId="107" fillId="0" borderId="1" xfId="1" applyNumberFormat="1" applyFont="1" applyFill="1" applyBorder="1" applyAlignment="1">
      <alignment horizontal="center" vertical="center" textRotation="90" shrinkToFit="1"/>
    </xf>
    <xf numFmtId="49" fontId="107" fillId="0" borderId="2" xfId="1" applyNumberFormat="1" applyFont="1" applyFill="1" applyBorder="1" applyAlignment="1">
      <alignment horizontal="center" vertical="center" textRotation="90" shrinkToFit="1"/>
    </xf>
    <xf numFmtId="3" fontId="113" fillId="0" borderId="1" xfId="1" applyNumberFormat="1" applyFont="1" applyFill="1" applyBorder="1" applyAlignment="1">
      <alignment horizontal="center" vertical="center" textRotation="90" shrinkToFit="1"/>
    </xf>
    <xf numFmtId="3" fontId="119" fillId="0" borderId="1" xfId="1" applyNumberFormat="1" applyFont="1" applyFill="1" applyBorder="1" applyAlignment="1">
      <alignment horizontal="center" vertical="center" textRotation="90" shrinkToFit="1"/>
    </xf>
    <xf numFmtId="49" fontId="119" fillId="0" borderId="1" xfId="1" applyNumberFormat="1" applyFont="1" applyFill="1" applyBorder="1" applyAlignment="1">
      <alignment horizontal="center" vertical="center" textRotation="90" shrinkToFit="1"/>
    </xf>
    <xf numFmtId="171" fontId="111" fillId="0" borderId="1" xfId="1" applyNumberFormat="1" applyFont="1" applyFill="1" applyBorder="1" applyAlignment="1">
      <alignment horizontal="center" vertical="center" textRotation="90" shrinkToFit="1"/>
    </xf>
    <xf numFmtId="49" fontId="107" fillId="0" borderId="3" xfId="1" applyNumberFormat="1" applyFont="1" applyFill="1" applyBorder="1" applyAlignment="1">
      <alignment horizontal="center" vertical="center" textRotation="90" shrinkToFit="1"/>
    </xf>
    <xf numFmtId="49" fontId="119" fillId="0" borderId="3" xfId="1" applyNumberFormat="1" applyFont="1" applyFill="1" applyBorder="1" applyAlignment="1">
      <alignment horizontal="center" vertical="center" textRotation="90" shrinkToFit="1"/>
    </xf>
    <xf numFmtId="166" fontId="120" fillId="4" borderId="1" xfId="100" applyNumberFormat="1" applyFont="1" applyFill="1" applyBorder="1" applyAlignment="1">
      <alignment horizontal="center" vertical="center" wrapText="1" readingOrder="1"/>
    </xf>
    <xf numFmtId="10" fontId="121" fillId="4" borderId="1" xfId="100" quotePrefix="1" applyNumberFormat="1" applyFont="1" applyFill="1" applyBorder="1" applyAlignment="1">
      <alignment horizontal="center" vertical="center" readingOrder="1"/>
    </xf>
    <xf numFmtId="10" fontId="121" fillId="10" borderId="1" xfId="100" applyNumberFormat="1" applyFont="1" applyFill="1" applyBorder="1" applyAlignment="1">
      <alignment horizontal="center" vertical="center" readingOrder="1"/>
    </xf>
    <xf numFmtId="0" fontId="122" fillId="0" borderId="15" xfId="0" applyFont="1" applyBorder="1"/>
    <xf numFmtId="166" fontId="123" fillId="5" borderId="9" xfId="100" applyNumberFormat="1" applyFont="1" applyFill="1" applyBorder="1" applyAlignment="1">
      <alignment vertical="center" wrapText="1" readingOrder="1"/>
    </xf>
    <xf numFmtId="166" fontId="123" fillId="5" borderId="0" xfId="100" applyNumberFormat="1" applyFont="1" applyFill="1" applyBorder="1" applyAlignment="1">
      <alignment vertical="center" wrapText="1" readingOrder="1"/>
    </xf>
    <xf numFmtId="0" fontId="121" fillId="0" borderId="15" xfId="0" applyFont="1" applyBorder="1" applyAlignment="1"/>
    <xf numFmtId="0" fontId="121" fillId="0" borderId="0" xfId="0" applyFont="1" applyBorder="1" applyAlignment="1"/>
    <xf numFmtId="166" fontId="31" fillId="5" borderId="15" xfId="100" applyFont="1" applyFill="1" applyBorder="1" applyAlignment="1">
      <alignment vertical="center"/>
    </xf>
    <xf numFmtId="166" fontId="31" fillId="5" borderId="0" xfId="100" applyFont="1" applyFill="1" applyBorder="1" applyAlignment="1">
      <alignment vertical="center"/>
    </xf>
    <xf numFmtId="0" fontId="22" fillId="5" borderId="18" xfId="0" applyFont="1" applyFill="1" applyBorder="1" applyAlignment="1">
      <alignment vertical="center" wrapText="1"/>
    </xf>
    <xf numFmtId="0" fontId="22" fillId="5" borderId="15" xfId="0" applyFont="1" applyFill="1" applyBorder="1" applyAlignment="1">
      <alignment vertical="center" wrapText="1"/>
    </xf>
    <xf numFmtId="166" fontId="67" fillId="5" borderId="18" xfId="98" applyFont="1" applyFill="1" applyBorder="1" applyAlignment="1">
      <alignment vertical="center" wrapText="1"/>
    </xf>
    <xf numFmtId="49" fontId="71" fillId="5" borderId="2" xfId="0" applyNumberFormat="1" applyFont="1" applyFill="1" applyBorder="1" applyAlignment="1">
      <alignment horizontal="center" vertical="center"/>
    </xf>
    <xf numFmtId="0" fontId="43" fillId="5" borderId="2" xfId="32" applyFont="1" applyFill="1" applyBorder="1" applyAlignment="1">
      <alignment vertical="center"/>
    </xf>
    <xf numFmtId="0" fontId="43" fillId="5" borderId="4" xfId="32" applyFont="1" applyFill="1" applyBorder="1" applyAlignment="1">
      <alignment vertical="center"/>
    </xf>
    <xf numFmtId="0" fontId="43" fillId="5" borderId="3" xfId="32" applyFont="1" applyFill="1" applyBorder="1" applyAlignment="1">
      <alignment vertical="center"/>
    </xf>
    <xf numFmtId="49" fontId="71" fillId="5" borderId="1" xfId="0" applyNumberFormat="1" applyFont="1" applyFill="1" applyBorder="1" applyAlignment="1">
      <alignment horizontal="center" vertical="center"/>
    </xf>
    <xf numFmtId="166" fontId="127" fillId="12" borderId="3" xfId="98" applyFont="1" applyFill="1" applyBorder="1" applyAlignment="1">
      <alignment horizontal="center" vertical="center" wrapText="1"/>
    </xf>
    <xf numFmtId="0" fontId="0" fillId="0" borderId="9" xfId="0" applyBorder="1"/>
    <xf numFmtId="0" fontId="0" fillId="0" borderId="4" xfId="0" applyBorder="1"/>
    <xf numFmtId="0" fontId="0" fillId="0" borderId="14" xfId="0" applyBorder="1"/>
    <xf numFmtId="3" fontId="113" fillId="0" borderId="3" xfId="1" applyNumberFormat="1" applyFont="1" applyFill="1" applyBorder="1" applyAlignment="1">
      <alignment horizontal="center" vertical="center" textRotation="90" shrinkToFit="1"/>
    </xf>
    <xf numFmtId="2" fontId="87" fillId="0" borderId="15" xfId="1" applyNumberFormat="1" applyFont="1" applyFill="1" applyBorder="1" applyAlignment="1">
      <alignment horizontal="right" vertical="center" wrapText="1"/>
    </xf>
    <xf numFmtId="2" fontId="87" fillId="0" borderId="0" xfId="1" applyNumberFormat="1" applyFont="1" applyFill="1" applyBorder="1" applyAlignment="1">
      <alignment horizontal="right" vertical="center" wrapText="1"/>
    </xf>
    <xf numFmtId="2" fontId="87" fillId="0" borderId="13" xfId="1" applyNumberFormat="1" applyFont="1" applyFill="1" applyBorder="1" applyAlignment="1">
      <alignment horizontal="right" vertical="center" wrapText="1"/>
    </xf>
    <xf numFmtId="166" fontId="53" fillId="0" borderId="8" xfId="1" applyFont="1" applyFill="1" applyBorder="1" applyAlignment="1">
      <alignment horizontal="center" vertical="top"/>
    </xf>
    <xf numFmtId="166" fontId="53" fillId="0" borderId="2" xfId="1" applyFont="1" applyFill="1" applyBorder="1" applyAlignment="1">
      <alignment horizontal="center" vertical="top"/>
    </xf>
    <xf numFmtId="166" fontId="54" fillId="0" borderId="1" xfId="1" applyFont="1" applyFill="1" applyBorder="1" applyAlignment="1">
      <alignment horizontal="center"/>
    </xf>
    <xf numFmtId="0" fontId="61" fillId="0" borderId="0" xfId="0" applyFont="1" applyBorder="1" applyAlignment="1">
      <alignment horizontal="center" vertical="center"/>
    </xf>
    <xf numFmtId="166" fontId="34" fillId="6" borderId="6" xfId="1" applyFont="1" applyFill="1" applyBorder="1" applyAlignment="1">
      <alignment horizontal="center" vertical="center" readingOrder="2"/>
    </xf>
    <xf numFmtId="166" fontId="12" fillId="5" borderId="0" xfId="46" applyFont="1" applyFill="1" applyBorder="1" applyAlignment="1">
      <alignment horizontal="right" vertical="center"/>
    </xf>
    <xf numFmtId="0" fontId="43" fillId="5" borderId="2" xfId="32" applyFont="1" applyFill="1" applyBorder="1" applyAlignment="1">
      <alignment horizontal="right" vertical="center"/>
    </xf>
    <xf numFmtId="0" fontId="43" fillId="5" borderId="4" xfId="32" applyFont="1" applyFill="1" applyBorder="1" applyAlignment="1">
      <alignment horizontal="right" vertical="center"/>
    </xf>
    <xf numFmtId="0" fontId="43" fillId="5" borderId="3" xfId="32" applyFont="1" applyFill="1" applyBorder="1" applyAlignment="1">
      <alignment horizontal="right" vertical="center"/>
    </xf>
    <xf numFmtId="0" fontId="43" fillId="5" borderId="2" xfId="32" applyFont="1" applyFill="1" applyBorder="1" applyAlignment="1">
      <alignment horizontal="right" vertical="center" wrapText="1" shrinkToFit="1"/>
    </xf>
    <xf numFmtId="0" fontId="43" fillId="5" borderId="4" xfId="32" applyFont="1" applyFill="1" applyBorder="1" applyAlignment="1">
      <alignment horizontal="right" vertical="center" wrapText="1" shrinkToFit="1"/>
    </xf>
    <xf numFmtId="0" fontId="43" fillId="5" borderId="3" xfId="32" applyFont="1" applyFill="1" applyBorder="1" applyAlignment="1">
      <alignment horizontal="right" vertical="center" wrapText="1" shrinkToFit="1"/>
    </xf>
    <xf numFmtId="0" fontId="22" fillId="5" borderId="0" xfId="32" applyFont="1" applyFill="1" applyBorder="1" applyAlignment="1">
      <alignment horizontal="center" vertical="center"/>
    </xf>
    <xf numFmtId="166" fontId="72" fillId="0" borderId="17" xfId="46" applyFont="1" applyBorder="1" applyAlignment="1">
      <alignment horizontal="center" vertical="center"/>
    </xf>
    <xf numFmtId="166" fontId="72" fillId="0" borderId="9" xfId="46" applyFont="1" applyBorder="1" applyAlignment="1">
      <alignment horizontal="center" vertical="center"/>
    </xf>
    <xf numFmtId="166" fontId="72" fillId="0" borderId="16" xfId="46" applyFont="1" applyBorder="1" applyAlignment="1">
      <alignment horizontal="center" vertical="center"/>
    </xf>
    <xf numFmtId="166" fontId="12" fillId="5" borderId="8" xfId="46" applyFont="1" applyFill="1" applyBorder="1" applyAlignment="1">
      <alignment horizontal="right" vertical="center"/>
    </xf>
    <xf numFmtId="166" fontId="69" fillId="0" borderId="15" xfId="91" applyFont="1" applyBorder="1" applyAlignment="1">
      <alignment horizontal="right" vertical="center" wrapText="1" readingOrder="2"/>
    </xf>
    <xf numFmtId="166" fontId="69" fillId="0" borderId="0" xfId="91" applyFont="1" applyBorder="1" applyAlignment="1">
      <alignment horizontal="right" vertical="center" wrapText="1" readingOrder="2"/>
    </xf>
    <xf numFmtId="166" fontId="69" fillId="0" borderId="13" xfId="91" applyFont="1" applyBorder="1" applyAlignment="1">
      <alignment horizontal="right" vertical="center" wrapText="1" readingOrder="2"/>
    </xf>
    <xf numFmtId="166" fontId="71" fillId="0" borderId="17" xfId="46" applyFont="1" applyBorder="1" applyAlignment="1">
      <alignment horizontal="right" vertical="center"/>
    </xf>
    <xf numFmtId="166" fontId="71" fillId="0" borderId="9" xfId="46" applyFont="1" applyBorder="1" applyAlignment="1">
      <alignment horizontal="right" vertical="center"/>
    </xf>
    <xf numFmtId="166" fontId="71" fillId="0" borderId="16" xfId="46" applyFont="1" applyBorder="1" applyAlignment="1">
      <alignment horizontal="right" vertical="center"/>
    </xf>
    <xf numFmtId="49" fontId="90" fillId="0" borderId="15" xfId="46" applyNumberFormat="1" applyFont="1" applyBorder="1" applyAlignment="1">
      <alignment horizontal="right" vertical="center" wrapText="1"/>
    </xf>
    <xf numFmtId="0" fontId="0" fillId="0" borderId="0" xfId="0" applyBorder="1"/>
    <xf numFmtId="0" fontId="0" fillId="0" borderId="13" xfId="0" applyBorder="1"/>
    <xf numFmtId="49" fontId="90" fillId="0" borderId="14" xfId="46" applyNumberFormat="1" applyFont="1" applyBorder="1" applyAlignment="1">
      <alignment horizontal="right" vertical="top" wrapText="1"/>
    </xf>
    <xf numFmtId="0" fontId="0" fillId="0" borderId="8" xfId="0" applyBorder="1" applyAlignment="1">
      <alignment vertical="top"/>
    </xf>
    <xf numFmtId="0" fontId="0" fillId="0" borderId="12" xfId="0" applyBorder="1" applyAlignment="1">
      <alignment vertical="top"/>
    </xf>
    <xf numFmtId="166" fontId="68" fillId="0" borderId="15" xfId="91" applyFont="1" applyBorder="1" applyAlignment="1">
      <alignment horizontal="right" vertical="center" wrapText="1" readingOrder="2"/>
    </xf>
    <xf numFmtId="166" fontId="45" fillId="0" borderId="14" xfId="61" applyFont="1" applyFill="1" applyBorder="1" applyAlignment="1">
      <alignment horizontal="center" vertical="center" wrapText="1"/>
    </xf>
    <xf numFmtId="166" fontId="45" fillId="0" borderId="8" xfId="61" applyFont="1" applyFill="1" applyBorder="1" applyAlignment="1">
      <alignment horizontal="center" vertical="center" wrapText="1"/>
    </xf>
    <xf numFmtId="166" fontId="45" fillId="0" borderId="12" xfId="61" applyFont="1" applyFill="1" applyBorder="1" applyAlignment="1">
      <alignment horizontal="center" vertical="center" wrapText="1"/>
    </xf>
    <xf numFmtId="166" fontId="60" fillId="0" borderId="15" xfId="61" applyFont="1" applyFill="1" applyBorder="1" applyAlignment="1">
      <alignment horizontal="center" vertical="center" wrapText="1" readingOrder="2"/>
    </xf>
    <xf numFmtId="166" fontId="60" fillId="0" borderId="0" xfId="61" applyFont="1" applyFill="1" applyBorder="1" applyAlignment="1">
      <alignment horizontal="center" vertical="center" wrapText="1" readingOrder="2"/>
    </xf>
    <xf numFmtId="166" fontId="60" fillId="0" borderId="13" xfId="61" applyFont="1" applyFill="1" applyBorder="1" applyAlignment="1">
      <alignment horizontal="center" vertical="center" wrapText="1" readingOrder="2"/>
    </xf>
    <xf numFmtId="166" fontId="45" fillId="0" borderId="17" xfId="61" applyFont="1" applyFill="1" applyBorder="1" applyAlignment="1">
      <alignment horizontal="center" vertical="center" wrapText="1"/>
    </xf>
    <xf numFmtId="166" fontId="45" fillId="0" borderId="9" xfId="61" applyFont="1" applyFill="1" applyBorder="1" applyAlignment="1">
      <alignment horizontal="center" vertical="center" wrapText="1"/>
    </xf>
    <xf numFmtId="166" fontId="45" fillId="0" borderId="16" xfId="61" applyFont="1" applyFill="1" applyBorder="1" applyAlignment="1">
      <alignment horizontal="center" vertical="center" wrapText="1"/>
    </xf>
    <xf numFmtId="166" fontId="99" fillId="0" borderId="15" xfId="61" applyFont="1" applyFill="1" applyBorder="1" applyAlignment="1">
      <alignment horizontal="center" vertical="center" wrapText="1" readingOrder="2"/>
    </xf>
    <xf numFmtId="166" fontId="99" fillId="0" borderId="0" xfId="61" applyFont="1" applyFill="1" applyBorder="1" applyAlignment="1">
      <alignment horizontal="center" vertical="center" wrapText="1" readingOrder="2"/>
    </xf>
    <xf numFmtId="166" fontId="99" fillId="0" borderId="13" xfId="61" applyFont="1" applyFill="1" applyBorder="1" applyAlignment="1">
      <alignment horizontal="center" vertical="center" wrapText="1" readingOrder="2"/>
    </xf>
    <xf numFmtId="0" fontId="45" fillId="5" borderId="2" xfId="0" applyFont="1" applyFill="1" applyBorder="1" applyAlignment="1">
      <alignment horizontal="center" vertical="center" wrapText="1"/>
    </xf>
    <xf numFmtId="0" fontId="45" fillId="5" borderId="4" xfId="0" applyFont="1" applyFill="1" applyBorder="1" applyAlignment="1">
      <alignment horizontal="center" vertical="center" wrapText="1"/>
    </xf>
    <xf numFmtId="49" fontId="22" fillId="5" borderId="2" xfId="0" applyNumberFormat="1" applyFont="1" applyFill="1" applyBorder="1" applyAlignment="1">
      <alignment horizontal="center" vertical="center"/>
    </xf>
    <xf numFmtId="49" fontId="22" fillId="5" borderId="4" xfId="0" applyNumberFormat="1" applyFont="1" applyFill="1" applyBorder="1" applyAlignment="1">
      <alignment horizontal="center" vertical="center"/>
    </xf>
    <xf numFmtId="49" fontId="22" fillId="5" borderId="3" xfId="0" applyNumberFormat="1" applyFont="1" applyFill="1" applyBorder="1" applyAlignment="1">
      <alignment horizontal="center" vertical="center"/>
    </xf>
    <xf numFmtId="0" fontId="45" fillId="5" borderId="3" xfId="0" applyFont="1" applyFill="1" applyBorder="1" applyAlignment="1">
      <alignment horizontal="center" vertical="center" wrapText="1"/>
    </xf>
    <xf numFmtId="49" fontId="43" fillId="5" borderId="2" xfId="0" applyNumberFormat="1" applyFont="1" applyFill="1" applyBorder="1" applyAlignment="1">
      <alignment horizontal="center" vertical="center"/>
    </xf>
    <xf numFmtId="49" fontId="43" fillId="5" borderId="4" xfId="0" applyNumberFormat="1" applyFont="1" applyFill="1" applyBorder="1" applyAlignment="1">
      <alignment horizontal="center" vertical="center"/>
    </xf>
    <xf numFmtId="49" fontId="43" fillId="5" borderId="3" xfId="0" applyNumberFormat="1" applyFont="1" applyFill="1" applyBorder="1" applyAlignment="1">
      <alignment horizontal="center" vertical="center"/>
    </xf>
    <xf numFmtId="0" fontId="45" fillId="5" borderId="0" xfId="32" applyFont="1" applyFill="1" applyBorder="1" applyAlignment="1">
      <alignment horizontal="center" vertical="center"/>
    </xf>
    <xf numFmtId="166" fontId="71" fillId="0" borderId="31" xfId="75" applyFont="1" applyFill="1" applyBorder="1" applyAlignment="1">
      <alignment horizontal="right" vertical="center" readingOrder="2"/>
    </xf>
    <xf numFmtId="166" fontId="71" fillId="0" borderId="1" xfId="75" applyFont="1" applyFill="1" applyBorder="1" applyAlignment="1">
      <alignment horizontal="right" vertical="center" readingOrder="2"/>
    </xf>
    <xf numFmtId="166" fontId="126" fillId="12" borderId="2" xfId="98" applyFont="1" applyFill="1" applyBorder="1" applyAlignment="1">
      <alignment horizontal="center" vertical="center" wrapText="1"/>
    </xf>
    <xf numFmtId="166" fontId="126" fillId="12" borderId="4" xfId="98" applyFont="1" applyFill="1" applyBorder="1" applyAlignment="1">
      <alignment horizontal="center" vertical="center" wrapText="1"/>
    </xf>
    <xf numFmtId="166" fontId="126" fillId="12" borderId="3" xfId="98" applyFont="1" applyFill="1" applyBorder="1" applyAlignment="1">
      <alignment horizontal="center" vertical="center" wrapText="1"/>
    </xf>
    <xf numFmtId="166" fontId="126" fillId="5" borderId="18" xfId="98" applyFont="1" applyFill="1" applyBorder="1" applyAlignment="1">
      <alignment horizontal="center" vertical="center" wrapText="1"/>
    </xf>
    <xf numFmtId="0" fontId="43" fillId="5" borderId="2" xfId="0" applyFont="1" applyFill="1" applyBorder="1" applyAlignment="1">
      <alignment horizontal="center" vertical="center" wrapText="1"/>
    </xf>
    <xf numFmtId="0" fontId="43" fillId="5" borderId="4" xfId="0" applyFont="1" applyFill="1" applyBorder="1" applyAlignment="1">
      <alignment horizontal="center" vertical="center" wrapText="1"/>
    </xf>
    <xf numFmtId="10" fontId="13" fillId="16" borderId="1" xfId="100" applyNumberFormat="1" applyFont="1" applyFill="1" applyBorder="1" applyAlignment="1">
      <alignment horizontal="center" vertical="center" readingOrder="1"/>
    </xf>
    <xf numFmtId="166" fontId="71" fillId="0" borderId="9" xfId="100" applyFont="1" applyFill="1" applyBorder="1" applyAlignment="1" applyProtection="1">
      <alignment horizontal="center" vertical="center" readingOrder="2"/>
    </xf>
    <xf numFmtId="0" fontId="93" fillId="18" borderId="1" xfId="100" applyNumberFormat="1" applyFont="1" applyFill="1" applyBorder="1" applyAlignment="1">
      <alignment horizontal="center" vertical="center" wrapText="1" readingOrder="2"/>
    </xf>
    <xf numFmtId="0" fontId="93" fillId="20" borderId="1" xfId="100" applyNumberFormat="1" applyFont="1" applyFill="1" applyBorder="1" applyAlignment="1">
      <alignment horizontal="center" vertical="center" wrapText="1" readingOrder="2"/>
    </xf>
    <xf numFmtId="0" fontId="93" fillId="23" borderId="1" xfId="100" applyNumberFormat="1" applyFont="1" applyFill="1" applyBorder="1" applyAlignment="1">
      <alignment horizontal="center" vertical="center" wrapText="1" readingOrder="2"/>
    </xf>
    <xf numFmtId="10" fontId="13" fillId="10" borderId="2" xfId="100" applyNumberFormat="1" applyFont="1" applyFill="1" applyBorder="1" applyAlignment="1">
      <alignment horizontal="center" vertical="center" readingOrder="1"/>
    </xf>
    <xf numFmtId="10" fontId="13" fillId="10" borderId="3" xfId="100" applyNumberFormat="1" applyFont="1" applyFill="1" applyBorder="1" applyAlignment="1">
      <alignment horizontal="center" vertical="center" readingOrder="1"/>
    </xf>
    <xf numFmtId="0" fontId="93" fillId="24" borderId="1" xfId="100" applyNumberFormat="1" applyFont="1" applyFill="1" applyBorder="1" applyAlignment="1">
      <alignment horizontal="center" vertical="center" wrapText="1" readingOrder="2"/>
    </xf>
    <xf numFmtId="166" fontId="94" fillId="0" borderId="14" xfId="100" applyFont="1" applyFill="1" applyBorder="1" applyAlignment="1">
      <alignment horizontal="center" vertical="center" readingOrder="2"/>
    </xf>
    <xf numFmtId="166" fontId="94" fillId="0" borderId="8" xfId="100" applyFont="1" applyFill="1" applyBorder="1" applyAlignment="1">
      <alignment horizontal="center" vertical="center" readingOrder="2"/>
    </xf>
    <xf numFmtId="166" fontId="94" fillId="0" borderId="12" xfId="100" applyFont="1" applyFill="1" applyBorder="1" applyAlignment="1">
      <alignment horizontal="center" vertical="center" readingOrder="2"/>
    </xf>
    <xf numFmtId="10" fontId="13" fillId="19" borderId="2" xfId="100" quotePrefix="1" applyNumberFormat="1" applyFont="1" applyFill="1" applyBorder="1" applyAlignment="1">
      <alignment horizontal="center" vertical="center" readingOrder="1"/>
    </xf>
    <xf numFmtId="10" fontId="13" fillId="19" borderId="3" xfId="100" applyNumberFormat="1" applyFont="1" applyFill="1" applyBorder="1" applyAlignment="1">
      <alignment horizontal="center" vertical="center" readingOrder="1"/>
    </xf>
    <xf numFmtId="10" fontId="13" fillId="21" borderId="1" xfId="100" quotePrefix="1" applyNumberFormat="1" applyFont="1" applyFill="1" applyBorder="1" applyAlignment="1">
      <alignment horizontal="center" vertical="center" readingOrder="1"/>
    </xf>
    <xf numFmtId="10" fontId="13" fillId="21" borderId="1" xfId="100" applyNumberFormat="1" applyFont="1" applyFill="1" applyBorder="1" applyAlignment="1">
      <alignment horizontal="center" vertical="center" readingOrder="1"/>
    </xf>
    <xf numFmtId="10" fontId="13" fillId="4" borderId="2" xfId="100" quotePrefix="1" applyNumberFormat="1" applyFont="1" applyFill="1" applyBorder="1" applyAlignment="1">
      <alignment horizontal="center" vertical="center" readingOrder="1"/>
    </xf>
    <xf numFmtId="0" fontId="104" fillId="0" borderId="3" xfId="0" applyFont="1" applyBorder="1"/>
    <xf numFmtId="166" fontId="96" fillId="0" borderId="14" xfId="100" applyFont="1" applyFill="1" applyBorder="1" applyAlignment="1">
      <alignment horizontal="right" vertical="center" readingOrder="2"/>
    </xf>
    <xf numFmtId="166" fontId="96" fillId="0" borderId="8" xfId="100" applyFont="1" applyFill="1" applyBorder="1" applyAlignment="1">
      <alignment horizontal="right" vertical="center" readingOrder="2"/>
    </xf>
    <xf numFmtId="166" fontId="96" fillId="0" borderId="12" xfId="100" applyFont="1" applyFill="1" applyBorder="1" applyAlignment="1">
      <alignment horizontal="right" vertical="center" readingOrder="2"/>
    </xf>
    <xf numFmtId="166" fontId="71" fillId="0" borderId="17" xfId="100" applyFont="1" applyFill="1" applyBorder="1" applyAlignment="1">
      <alignment horizontal="right" vertical="center" readingOrder="2"/>
    </xf>
    <xf numFmtId="166" fontId="71" fillId="0" borderId="9" xfId="100" applyFont="1" applyFill="1" applyBorder="1" applyAlignment="1">
      <alignment horizontal="right" vertical="center" readingOrder="2"/>
    </xf>
    <xf numFmtId="166" fontId="25" fillId="0" borderId="14" xfId="100" applyFont="1" applyFill="1" applyBorder="1" applyAlignment="1">
      <alignment horizontal="center" vertical="center" readingOrder="2"/>
    </xf>
    <xf numFmtId="166" fontId="25" fillId="0" borderId="8" xfId="100" applyFont="1" applyFill="1" applyBorder="1" applyAlignment="1">
      <alignment horizontal="center" vertical="center" readingOrder="2"/>
    </xf>
    <xf numFmtId="166" fontId="25" fillId="0" borderId="12" xfId="100" applyFont="1" applyFill="1" applyBorder="1" applyAlignment="1">
      <alignment horizontal="center" vertical="center" readingOrder="2"/>
    </xf>
    <xf numFmtId="166" fontId="10" fillId="0" borderId="15" xfId="100" applyFont="1" applyBorder="1" applyAlignment="1">
      <alignment horizontal="right" vertical="center"/>
    </xf>
    <xf numFmtId="166" fontId="10" fillId="0" borderId="0" xfId="100" applyFont="1" applyBorder="1" applyAlignment="1">
      <alignment horizontal="right" vertical="center"/>
    </xf>
    <xf numFmtId="166" fontId="10" fillId="0" borderId="13" xfId="100" applyFont="1" applyBorder="1" applyAlignment="1">
      <alignment horizontal="right" vertical="center"/>
    </xf>
    <xf numFmtId="166" fontId="37" fillId="0" borderId="15" xfId="100" applyFont="1" applyFill="1" applyBorder="1" applyAlignment="1">
      <alignment horizontal="center" vertical="center" readingOrder="2"/>
    </xf>
    <xf numFmtId="166" fontId="37" fillId="0" borderId="0" xfId="100" applyFont="1" applyFill="1" applyBorder="1" applyAlignment="1">
      <alignment horizontal="center" vertical="center" readingOrder="2"/>
    </xf>
    <xf numFmtId="166" fontId="37" fillId="0" borderId="13" xfId="100" applyFont="1" applyFill="1" applyBorder="1" applyAlignment="1">
      <alignment horizontal="center" vertical="center" readingOrder="2"/>
    </xf>
    <xf numFmtId="166" fontId="16" fillId="0" borderId="2" xfId="100" applyFont="1" applyBorder="1" applyAlignment="1">
      <alignment horizontal="center" vertical="center"/>
    </xf>
    <xf numFmtId="166" fontId="16" fillId="0" borderId="4" xfId="100" applyFont="1" applyBorder="1" applyAlignment="1">
      <alignment horizontal="center" vertical="center"/>
    </xf>
    <xf numFmtId="166" fontId="16" fillId="0" borderId="3" xfId="100" applyFont="1" applyBorder="1" applyAlignment="1">
      <alignment horizontal="center" vertical="center"/>
    </xf>
    <xf numFmtId="166" fontId="19" fillId="14" borderId="15" xfId="100" applyFont="1" applyFill="1" applyBorder="1" applyAlignment="1">
      <alignment horizontal="center" vertical="center" wrapText="1"/>
    </xf>
    <xf numFmtId="166" fontId="19" fillId="14" borderId="0" xfId="100" applyFont="1" applyFill="1" applyBorder="1" applyAlignment="1">
      <alignment horizontal="center" vertical="center" wrapText="1"/>
    </xf>
    <xf numFmtId="0" fontId="95" fillId="13" borderId="1" xfId="0" applyFont="1" applyFill="1" applyBorder="1" applyAlignment="1">
      <alignment horizontal="center" vertical="center" wrapText="1"/>
    </xf>
    <xf numFmtId="0" fontId="48" fillId="13" borderId="1" xfId="0" applyFont="1" applyFill="1" applyBorder="1" applyAlignment="1">
      <alignment horizontal="center" vertical="center" wrapText="1"/>
    </xf>
    <xf numFmtId="169" fontId="31" fillId="5" borderId="15" xfId="100" applyNumberFormat="1" applyFont="1" applyFill="1" applyBorder="1" applyAlignment="1">
      <alignment horizontal="center" vertical="center"/>
    </xf>
    <xf numFmtId="169" fontId="31" fillId="5" borderId="0" xfId="100" applyNumberFormat="1" applyFont="1" applyFill="1" applyBorder="1" applyAlignment="1">
      <alignment horizontal="center" vertical="center"/>
    </xf>
    <xf numFmtId="1" fontId="44" fillId="0" borderId="1" xfId="100" applyNumberFormat="1" applyFont="1" applyBorder="1" applyAlignment="1" applyProtection="1">
      <alignment horizontal="center" vertical="center"/>
      <protection locked="0"/>
    </xf>
    <xf numFmtId="1" fontId="44" fillId="0" borderId="1" xfId="100" applyNumberFormat="1" applyFont="1" applyBorder="1" applyAlignment="1" applyProtection="1">
      <alignment horizontal="center" vertical="center"/>
    </xf>
    <xf numFmtId="0" fontId="93" fillId="3" borderId="2" xfId="100" applyNumberFormat="1" applyFont="1" applyFill="1" applyBorder="1" applyAlignment="1">
      <alignment horizontal="center" vertical="center" wrapText="1" readingOrder="2"/>
    </xf>
    <xf numFmtId="0" fontId="93" fillId="3" borderId="3" xfId="100" applyNumberFormat="1" applyFont="1" applyFill="1" applyBorder="1" applyAlignment="1">
      <alignment horizontal="center" vertical="center" wrapText="1" readingOrder="2"/>
    </xf>
    <xf numFmtId="10" fontId="13" fillId="4" borderId="2" xfId="100" applyNumberFormat="1" applyFont="1" applyFill="1" applyBorder="1" applyAlignment="1">
      <alignment horizontal="center" vertical="center" readingOrder="1"/>
    </xf>
    <xf numFmtId="0" fontId="0" fillId="0" borderId="3" xfId="0" applyBorder="1"/>
    <xf numFmtId="166" fontId="76" fillId="0" borderId="15" xfId="100" applyFont="1" applyFill="1" applyBorder="1" applyAlignment="1">
      <alignment horizontal="center" vertical="center" readingOrder="2"/>
    </xf>
    <xf numFmtId="166" fontId="76" fillId="0" borderId="0" xfId="100" applyFont="1" applyFill="1" applyBorder="1" applyAlignment="1">
      <alignment horizontal="center" vertical="center" readingOrder="2"/>
    </xf>
    <xf numFmtId="166" fontId="76" fillId="0" borderId="13" xfId="100" applyFont="1" applyFill="1" applyBorder="1" applyAlignment="1">
      <alignment horizontal="center" vertical="center" readingOrder="2"/>
    </xf>
    <xf numFmtId="0" fontId="43" fillId="5" borderId="1" xfId="32" applyFont="1" applyFill="1" applyBorder="1" applyAlignment="1">
      <alignment horizontal="right" vertical="center"/>
    </xf>
    <xf numFmtId="166" fontId="71" fillId="0" borderId="16" xfId="100" applyFont="1" applyFill="1" applyBorder="1" applyAlignment="1">
      <alignment horizontal="right" vertical="center" readingOrder="2"/>
    </xf>
    <xf numFmtId="166" fontId="76" fillId="0" borderId="14" xfId="100" applyFont="1" applyFill="1" applyBorder="1" applyAlignment="1">
      <alignment horizontal="center" vertical="center" readingOrder="2"/>
    </xf>
    <xf numFmtId="166" fontId="76" fillId="0" borderId="8" xfId="100" applyFont="1" applyFill="1" applyBorder="1" applyAlignment="1">
      <alignment horizontal="center" vertical="center" readingOrder="2"/>
    </xf>
    <xf numFmtId="166" fontId="76" fillId="0" borderId="12" xfId="100" applyFont="1" applyFill="1" applyBorder="1" applyAlignment="1">
      <alignment horizontal="center" vertical="center" readingOrder="2"/>
    </xf>
    <xf numFmtId="0" fontId="43" fillId="5" borderId="1" xfId="32" applyFont="1" applyFill="1" applyBorder="1" applyAlignment="1">
      <alignment horizontal="right" vertical="center" wrapText="1" shrinkToFit="1"/>
    </xf>
    <xf numFmtId="10" fontId="13" fillId="16" borderId="2" xfId="100" applyNumberFormat="1" applyFont="1" applyFill="1" applyBorder="1" applyAlignment="1">
      <alignment horizontal="center" vertical="center" readingOrder="1"/>
    </xf>
    <xf numFmtId="10" fontId="13" fillId="16" borderId="27" xfId="100" applyNumberFormat="1" applyFont="1" applyFill="1" applyBorder="1" applyAlignment="1">
      <alignment horizontal="center" vertical="center" readingOrder="1"/>
    </xf>
    <xf numFmtId="10" fontId="13" fillId="21" borderId="24" xfId="100" applyNumberFormat="1" applyFont="1" applyFill="1" applyBorder="1" applyAlignment="1">
      <alignment horizontal="center" vertical="center" readingOrder="1"/>
    </xf>
    <xf numFmtId="10" fontId="31" fillId="4" borderId="1" xfId="100" applyNumberFormat="1" applyFont="1" applyFill="1" applyBorder="1" applyAlignment="1">
      <alignment horizontal="center" vertical="center" readingOrder="1"/>
    </xf>
    <xf numFmtId="10" fontId="31" fillId="4" borderId="24" xfId="100" applyNumberFormat="1" applyFont="1" applyFill="1" applyBorder="1" applyAlignment="1">
      <alignment horizontal="center" vertical="center" readingOrder="1"/>
    </xf>
    <xf numFmtId="10" fontId="31" fillId="10" borderId="1" xfId="100" applyNumberFormat="1" applyFont="1" applyFill="1" applyBorder="1" applyAlignment="1">
      <alignment horizontal="center" vertical="center" readingOrder="1"/>
    </xf>
    <xf numFmtId="10" fontId="31" fillId="4" borderId="1" xfId="100" quotePrefix="1" applyNumberFormat="1" applyFont="1" applyFill="1" applyBorder="1" applyAlignment="1">
      <alignment horizontal="center" vertical="center" readingOrder="1"/>
    </xf>
    <xf numFmtId="10" fontId="13" fillId="16" borderId="3" xfId="100" applyNumberFormat="1" applyFont="1" applyFill="1" applyBorder="1" applyAlignment="1">
      <alignment horizontal="center" vertical="center" readingOrder="1"/>
    </xf>
    <xf numFmtId="0" fontId="77" fillId="10" borderId="1" xfId="0" applyFont="1" applyFill="1" applyBorder="1" applyAlignment="1">
      <alignment horizontal="center" vertical="center" wrapText="1"/>
    </xf>
    <xf numFmtId="166" fontId="97" fillId="0" borderId="25" xfId="100" applyFont="1" applyFill="1" applyBorder="1" applyAlignment="1">
      <alignment horizontal="center" vertical="center" readingOrder="2"/>
    </xf>
    <xf numFmtId="166" fontId="97" fillId="0" borderId="0" xfId="100" applyFont="1" applyFill="1" applyBorder="1" applyAlignment="1">
      <alignment horizontal="center" vertical="center" readingOrder="2"/>
    </xf>
    <xf numFmtId="166" fontId="97" fillId="0" borderId="26" xfId="100" applyFont="1" applyFill="1" applyBorder="1" applyAlignment="1">
      <alignment horizontal="center" vertical="center" readingOrder="2"/>
    </xf>
    <xf numFmtId="166" fontId="43" fillId="22" borderId="1" xfId="100" applyFont="1" applyFill="1" applyBorder="1" applyAlignment="1">
      <alignment horizontal="center" vertical="center" wrapText="1"/>
    </xf>
    <xf numFmtId="166" fontId="43" fillId="22" borderId="24" xfId="100" applyFont="1" applyFill="1" applyBorder="1" applyAlignment="1">
      <alignment horizontal="center" vertical="center" wrapText="1"/>
    </xf>
    <xf numFmtId="3" fontId="22" fillId="0" borderId="1" xfId="100" applyNumberFormat="1" applyFont="1" applyFill="1" applyBorder="1" applyAlignment="1">
      <alignment horizontal="center" vertical="center"/>
    </xf>
    <xf numFmtId="3" fontId="22" fillId="0" borderId="24" xfId="100" applyNumberFormat="1" applyFont="1" applyFill="1" applyBorder="1" applyAlignment="1">
      <alignment horizontal="center" vertical="center"/>
    </xf>
    <xf numFmtId="3" fontId="44" fillId="0" borderId="1" xfId="100" applyNumberFormat="1" applyFont="1" applyFill="1" applyBorder="1" applyAlignment="1">
      <alignment horizontal="center" vertical="center"/>
    </xf>
    <xf numFmtId="166" fontId="64" fillId="0" borderId="25" xfId="100" applyFont="1" applyFill="1" applyBorder="1" applyAlignment="1">
      <alignment horizontal="center" vertical="center"/>
    </xf>
    <xf numFmtId="166" fontId="64" fillId="0" borderId="0" xfId="100" applyFont="1" applyFill="1" applyBorder="1" applyAlignment="1">
      <alignment horizontal="center" vertical="center"/>
    </xf>
    <xf numFmtId="166" fontId="10" fillId="0" borderId="25" xfId="101" applyFont="1" applyBorder="1" applyAlignment="1">
      <alignment horizontal="right" vertical="center" readingOrder="2"/>
    </xf>
    <xf numFmtId="166" fontId="10" fillId="0" borderId="0" xfId="101" applyFont="1" applyBorder="1" applyAlignment="1">
      <alignment horizontal="right" vertical="center" readingOrder="2"/>
    </xf>
    <xf numFmtId="166" fontId="10" fillId="0" borderId="26" xfId="101" applyFont="1" applyBorder="1" applyAlignment="1">
      <alignment horizontal="right" vertical="center" readingOrder="2"/>
    </xf>
    <xf numFmtId="10" fontId="13" fillId="19" borderId="27" xfId="100" applyNumberFormat="1" applyFont="1" applyFill="1" applyBorder="1" applyAlignment="1">
      <alignment horizontal="center" vertical="center" readingOrder="1"/>
    </xf>
    <xf numFmtId="0" fontId="20" fillId="10" borderId="2" xfId="100" applyNumberFormat="1" applyFont="1" applyFill="1" applyBorder="1" applyAlignment="1">
      <alignment horizontal="center" vertical="center" wrapText="1" readingOrder="2"/>
    </xf>
    <xf numFmtId="0" fontId="20" fillId="10" borderId="3" xfId="100" applyNumberFormat="1" applyFont="1" applyFill="1" applyBorder="1" applyAlignment="1">
      <alignment horizontal="center" vertical="center" wrapText="1" readingOrder="2"/>
    </xf>
    <xf numFmtId="0" fontId="20" fillId="3" borderId="1" xfId="100" applyNumberFormat="1" applyFont="1" applyFill="1" applyBorder="1" applyAlignment="1">
      <alignment horizontal="center" vertical="center" wrapText="1" readingOrder="2"/>
    </xf>
    <xf numFmtId="0" fontId="43" fillId="5" borderId="20" xfId="32" applyFont="1" applyFill="1" applyBorder="1" applyAlignment="1">
      <alignment horizontal="right" vertical="center"/>
    </xf>
    <xf numFmtId="0" fontId="43" fillId="5" borderId="21" xfId="32" applyFont="1" applyFill="1" applyBorder="1" applyAlignment="1">
      <alignment horizontal="right" vertical="center"/>
    </xf>
    <xf numFmtId="0" fontId="43" fillId="5" borderId="21" xfId="32" applyFont="1" applyFill="1" applyBorder="1" applyAlignment="1">
      <alignment horizontal="right" vertical="center" wrapText="1" shrinkToFit="1"/>
    </xf>
    <xf numFmtId="0" fontId="43" fillId="5" borderId="22" xfId="32" applyFont="1" applyFill="1" applyBorder="1" applyAlignment="1">
      <alignment horizontal="right" vertical="center" wrapText="1" shrinkToFit="1"/>
    </xf>
    <xf numFmtId="0" fontId="43" fillId="5" borderId="23" xfId="32" applyFont="1" applyFill="1" applyBorder="1" applyAlignment="1">
      <alignment horizontal="right" vertical="center"/>
    </xf>
    <xf numFmtId="0" fontId="43" fillId="5" borderId="24" xfId="32" applyFont="1" applyFill="1" applyBorder="1" applyAlignment="1">
      <alignment horizontal="right" vertical="center" wrapText="1" shrinkToFit="1"/>
    </xf>
    <xf numFmtId="166" fontId="96" fillId="0" borderId="25" xfId="100" applyFont="1" applyFill="1" applyBorder="1" applyAlignment="1">
      <alignment horizontal="right" vertical="center" readingOrder="2"/>
    </xf>
    <xf numFmtId="166" fontId="96" fillId="0" borderId="0" xfId="100" applyFont="1" applyFill="1" applyBorder="1" applyAlignment="1">
      <alignment horizontal="right" vertical="center" readingOrder="2"/>
    </xf>
    <xf numFmtId="166" fontId="96" fillId="0" borderId="26" xfId="100" applyFont="1" applyFill="1" applyBorder="1" applyAlignment="1">
      <alignment horizontal="right" vertical="center" readingOrder="2"/>
    </xf>
    <xf numFmtId="166" fontId="71" fillId="0" borderId="25" xfId="100" applyFont="1" applyFill="1" applyBorder="1" applyAlignment="1">
      <alignment horizontal="right" vertical="center" readingOrder="2"/>
    </xf>
    <xf numFmtId="166" fontId="71" fillId="0" borderId="0" xfId="100" applyFont="1" applyFill="1" applyBorder="1" applyAlignment="1">
      <alignment horizontal="right" vertical="center" readingOrder="2"/>
    </xf>
    <xf numFmtId="0" fontId="77" fillId="0" borderId="1" xfId="0" applyFont="1" applyBorder="1" applyAlignment="1">
      <alignment horizontal="center" vertical="center" wrapText="1"/>
    </xf>
    <xf numFmtId="0" fontId="77" fillId="0" borderId="24" xfId="0" applyFont="1" applyBorder="1" applyAlignment="1">
      <alignment horizontal="center" vertical="center" wrapText="1"/>
    </xf>
    <xf numFmtId="166" fontId="59" fillId="0" borderId="0" xfId="100" applyFont="1" applyFill="1" applyBorder="1" applyAlignment="1">
      <alignment horizontal="center" readingOrder="2"/>
    </xf>
    <xf numFmtId="166" fontId="32" fillId="0" borderId="0" xfId="100" applyFont="1" applyFill="1" applyBorder="1" applyAlignment="1">
      <alignment horizontal="center" vertical="center" readingOrder="2"/>
    </xf>
    <xf numFmtId="166" fontId="32" fillId="0" borderId="13" xfId="100" applyFont="1" applyFill="1" applyBorder="1" applyAlignment="1">
      <alignment horizontal="center" vertical="center" readingOrder="2"/>
    </xf>
    <xf numFmtId="166" fontId="32" fillId="0" borderId="14" xfId="100" applyFont="1" applyFill="1" applyBorder="1" applyAlignment="1">
      <alignment horizontal="center" vertical="center" readingOrder="2"/>
    </xf>
    <xf numFmtId="166" fontId="32" fillId="0" borderId="8" xfId="100" applyFont="1" applyFill="1" applyBorder="1" applyAlignment="1">
      <alignment horizontal="center" vertical="center" readingOrder="2"/>
    </xf>
    <xf numFmtId="166" fontId="32" fillId="0" borderId="12" xfId="100" applyFont="1" applyFill="1" applyBorder="1" applyAlignment="1">
      <alignment horizontal="center" vertical="center" readingOrder="2"/>
    </xf>
    <xf numFmtId="166" fontId="32" fillId="0" borderId="15" xfId="100" applyFont="1" applyFill="1" applyBorder="1" applyAlignment="1">
      <alignment horizontal="center" vertical="center" readingOrder="2"/>
    </xf>
    <xf numFmtId="166" fontId="22" fillId="0" borderId="14" xfId="101" applyFont="1" applyBorder="1" applyAlignment="1">
      <alignment horizontal="center" vertical="center"/>
    </xf>
    <xf numFmtId="166" fontId="22" fillId="0" borderId="8" xfId="101" applyFont="1" applyBorder="1" applyAlignment="1">
      <alignment horizontal="center" vertical="center"/>
    </xf>
    <xf numFmtId="166" fontId="22" fillId="0" borderId="12" xfId="101" applyFont="1" applyBorder="1" applyAlignment="1">
      <alignment horizontal="center" vertical="center"/>
    </xf>
    <xf numFmtId="166" fontId="22" fillId="0" borderId="0" xfId="101" applyFont="1" applyBorder="1" applyAlignment="1">
      <alignment horizontal="center" vertical="center"/>
    </xf>
    <xf numFmtId="166" fontId="22" fillId="0" borderId="15" xfId="101" applyFont="1" applyBorder="1" applyAlignment="1">
      <alignment horizontal="center" vertical="center"/>
    </xf>
    <xf numFmtId="166" fontId="22" fillId="0" borderId="13" xfId="101" applyFont="1" applyBorder="1" applyAlignment="1">
      <alignment horizontal="center" vertical="center"/>
    </xf>
    <xf numFmtId="166" fontId="71" fillId="0" borderId="15" xfId="100" applyFont="1" applyFill="1" applyBorder="1" applyAlignment="1">
      <alignment horizontal="right" vertical="center" readingOrder="2"/>
    </xf>
    <xf numFmtId="166" fontId="71" fillId="0" borderId="13" xfId="100" applyFont="1" applyFill="1" applyBorder="1" applyAlignment="1">
      <alignment horizontal="right" vertical="center" readingOrder="2"/>
    </xf>
    <xf numFmtId="10" fontId="31" fillId="4" borderId="2" xfId="100" applyNumberFormat="1" applyFont="1" applyFill="1" applyBorder="1" applyAlignment="1">
      <alignment horizontal="center" vertical="center" readingOrder="1"/>
    </xf>
    <xf numFmtId="0" fontId="125" fillId="0" borderId="3" xfId="0" applyFont="1" applyBorder="1"/>
    <xf numFmtId="10" fontId="31" fillId="4" borderId="2" xfId="100" quotePrefix="1" applyNumberFormat="1" applyFont="1" applyFill="1" applyBorder="1" applyAlignment="1">
      <alignment horizontal="center" vertical="center" readingOrder="1"/>
    </xf>
    <xf numFmtId="10" fontId="31" fillId="21" borderId="1" xfId="100" quotePrefix="1" applyNumberFormat="1" applyFont="1" applyFill="1" applyBorder="1" applyAlignment="1">
      <alignment horizontal="center" vertical="center" readingOrder="1"/>
    </xf>
    <xf numFmtId="10" fontId="31" fillId="21" borderId="1" xfId="100" applyNumberFormat="1" applyFont="1" applyFill="1" applyBorder="1" applyAlignment="1">
      <alignment horizontal="center" vertical="center" readingOrder="1"/>
    </xf>
    <xf numFmtId="10" fontId="31" fillId="19" borderId="2" xfId="100" quotePrefix="1" applyNumberFormat="1" applyFont="1" applyFill="1" applyBorder="1" applyAlignment="1">
      <alignment horizontal="center" vertical="center" readingOrder="1"/>
    </xf>
    <xf numFmtId="10" fontId="31" fillId="19" borderId="3" xfId="100" applyNumberFormat="1" applyFont="1" applyFill="1" applyBorder="1" applyAlignment="1">
      <alignment horizontal="center" vertical="center" readingOrder="1"/>
    </xf>
    <xf numFmtId="0" fontId="124" fillId="18" borderId="1" xfId="100" applyNumberFormat="1" applyFont="1" applyFill="1" applyBorder="1" applyAlignment="1">
      <alignment horizontal="center" vertical="center" wrapText="1" readingOrder="2"/>
    </xf>
    <xf numFmtId="0" fontId="124" fillId="20" borderId="1" xfId="100" applyNumberFormat="1" applyFont="1" applyFill="1" applyBorder="1" applyAlignment="1">
      <alignment horizontal="center" vertical="center" wrapText="1" readingOrder="2"/>
    </xf>
    <xf numFmtId="0" fontId="124" fillId="23" borderId="1" xfId="100" applyNumberFormat="1" applyFont="1" applyFill="1" applyBorder="1" applyAlignment="1">
      <alignment horizontal="center" vertical="center" wrapText="1" readingOrder="2"/>
    </xf>
    <xf numFmtId="10" fontId="31" fillId="10" borderId="2" xfId="100" applyNumberFormat="1" applyFont="1" applyFill="1" applyBorder="1" applyAlignment="1">
      <alignment horizontal="center" vertical="center" readingOrder="1"/>
    </xf>
    <xf numFmtId="10" fontId="31" fillId="10" borderId="3" xfId="100" applyNumberFormat="1" applyFont="1" applyFill="1" applyBorder="1" applyAlignment="1">
      <alignment horizontal="center" vertical="center" readingOrder="1"/>
    </xf>
    <xf numFmtId="3" fontId="63" fillId="0" borderId="15" xfId="100" applyNumberFormat="1" applyFont="1" applyFill="1" applyBorder="1" applyAlignment="1">
      <alignment horizontal="center" vertical="center"/>
    </xf>
    <xf numFmtId="3" fontId="63" fillId="0" borderId="0" xfId="100" applyNumberFormat="1" applyFont="1" applyFill="1" applyBorder="1" applyAlignment="1">
      <alignment horizontal="center" vertical="center"/>
    </xf>
    <xf numFmtId="3" fontId="63" fillId="0" borderId="13" xfId="100" applyNumberFormat="1" applyFont="1" applyFill="1" applyBorder="1" applyAlignment="1">
      <alignment horizontal="center" vertical="center"/>
    </xf>
    <xf numFmtId="3" fontId="63" fillId="0" borderId="14" xfId="100" applyNumberFormat="1" applyFont="1" applyFill="1" applyBorder="1" applyAlignment="1">
      <alignment horizontal="center" vertical="center"/>
    </xf>
    <xf numFmtId="3" fontId="63" fillId="0" borderId="8" xfId="100" applyNumberFormat="1" applyFont="1" applyFill="1" applyBorder="1" applyAlignment="1">
      <alignment horizontal="center" vertical="center"/>
    </xf>
    <xf numFmtId="3" fontId="63" fillId="0" borderId="12" xfId="100" applyNumberFormat="1" applyFont="1" applyFill="1" applyBorder="1" applyAlignment="1">
      <alignment horizontal="center" vertical="center"/>
    </xf>
    <xf numFmtId="0" fontId="124" fillId="24" borderId="1" xfId="100" applyNumberFormat="1" applyFont="1" applyFill="1" applyBorder="1" applyAlignment="1">
      <alignment horizontal="center" vertical="center" wrapText="1" readingOrder="2"/>
    </xf>
    <xf numFmtId="10" fontId="31" fillId="16" borderId="1" xfId="100" applyNumberFormat="1" applyFont="1" applyFill="1" applyBorder="1" applyAlignment="1">
      <alignment horizontal="center" vertical="center" readingOrder="1"/>
    </xf>
    <xf numFmtId="166" fontId="32" fillId="0" borderId="0" xfId="100" applyFont="1" applyFill="1" applyBorder="1" applyAlignment="1">
      <alignment horizontal="center" readingOrder="2"/>
    </xf>
    <xf numFmtId="166" fontId="32" fillId="0" borderId="15" xfId="100" applyFont="1" applyFill="1" applyBorder="1" applyAlignment="1">
      <alignment horizontal="center" readingOrder="2"/>
    </xf>
    <xf numFmtId="166" fontId="32" fillId="0" borderId="13" xfId="100" applyFont="1" applyFill="1" applyBorder="1" applyAlignment="1">
      <alignment horizontal="center" readingOrder="2"/>
    </xf>
    <xf numFmtId="166" fontId="32" fillId="0" borderId="14" xfId="100" applyFont="1" applyFill="1" applyBorder="1" applyAlignment="1">
      <alignment horizontal="center" readingOrder="2"/>
    </xf>
    <xf numFmtId="166" fontId="32" fillId="0" borderId="8" xfId="100" applyFont="1" applyFill="1" applyBorder="1" applyAlignment="1">
      <alignment horizontal="center" readingOrder="2"/>
    </xf>
    <xf numFmtId="166" fontId="32" fillId="0" borderId="12" xfId="100" applyFont="1" applyFill="1" applyBorder="1" applyAlignment="1">
      <alignment horizontal="center" readingOrder="2"/>
    </xf>
    <xf numFmtId="166" fontId="71" fillId="0" borderId="17" xfId="100" applyFont="1" applyFill="1" applyBorder="1" applyAlignment="1">
      <alignment horizontal="right" readingOrder="2"/>
    </xf>
    <xf numFmtId="166" fontId="71" fillId="0" borderId="9" xfId="100" applyFont="1" applyFill="1" applyBorder="1" applyAlignment="1">
      <alignment horizontal="right" readingOrder="2"/>
    </xf>
    <xf numFmtId="166" fontId="71" fillId="0" borderId="16" xfId="100" applyFont="1" applyFill="1" applyBorder="1" applyAlignment="1">
      <alignment horizontal="right" readingOrder="2"/>
    </xf>
    <xf numFmtId="166" fontId="91" fillId="0" borderId="15" xfId="61" applyFont="1" applyFill="1" applyBorder="1" applyAlignment="1">
      <alignment horizontal="right" vertical="center" wrapText="1"/>
    </xf>
    <xf numFmtId="166" fontId="91" fillId="0" borderId="0" xfId="61" applyFont="1" applyFill="1" applyBorder="1" applyAlignment="1">
      <alignment horizontal="right" vertical="center" wrapText="1"/>
    </xf>
    <xf numFmtId="166" fontId="91" fillId="0" borderId="13" xfId="61" applyFont="1" applyFill="1" applyBorder="1" applyAlignment="1">
      <alignment horizontal="right" vertical="center" wrapText="1"/>
    </xf>
    <xf numFmtId="166" fontId="22" fillId="0" borderId="14" xfId="61" applyFont="1" applyFill="1" applyBorder="1" applyAlignment="1">
      <alignment horizontal="right" vertical="center" wrapText="1"/>
    </xf>
    <xf numFmtId="166" fontId="22" fillId="0" borderId="8" xfId="61" applyFont="1" applyFill="1" applyBorder="1" applyAlignment="1">
      <alignment horizontal="right" vertical="center" wrapText="1"/>
    </xf>
    <xf numFmtId="166" fontId="22" fillId="0" borderId="12" xfId="61" applyFont="1" applyFill="1" applyBorder="1" applyAlignment="1">
      <alignment horizontal="right" vertical="center" wrapText="1"/>
    </xf>
    <xf numFmtId="166" fontId="73" fillId="0" borderId="15" xfId="61" applyFont="1" applyFill="1" applyBorder="1" applyAlignment="1">
      <alignment horizontal="right" vertical="center"/>
    </xf>
    <xf numFmtId="166" fontId="73" fillId="0" borderId="0" xfId="61" applyFont="1" applyFill="1" applyBorder="1" applyAlignment="1">
      <alignment horizontal="right" vertical="center"/>
    </xf>
    <xf numFmtId="166" fontId="73" fillId="0" borderId="13" xfId="61" applyFont="1" applyFill="1" applyBorder="1" applyAlignment="1">
      <alignment horizontal="right" vertical="center"/>
    </xf>
    <xf numFmtId="166" fontId="44" fillId="0" borderId="15" xfId="61" applyFont="1" applyFill="1" applyBorder="1" applyAlignment="1">
      <alignment horizontal="right" vertical="center" wrapText="1"/>
    </xf>
    <xf numFmtId="166" fontId="44" fillId="0" borderId="0" xfId="61" applyFont="1" applyFill="1" applyBorder="1" applyAlignment="1">
      <alignment horizontal="right" vertical="center" wrapText="1"/>
    </xf>
    <xf numFmtId="166" fontId="44" fillId="0" borderId="13" xfId="61" applyFont="1" applyFill="1" applyBorder="1" applyAlignment="1">
      <alignment horizontal="right" vertical="center" wrapText="1"/>
    </xf>
    <xf numFmtId="166" fontId="71" fillId="0" borderId="17" xfId="61" applyFont="1" applyFill="1" applyBorder="1" applyAlignment="1">
      <alignment horizontal="right" vertical="center" readingOrder="2"/>
    </xf>
    <xf numFmtId="166" fontId="71" fillId="0" borderId="9" xfId="61" applyFont="1" applyFill="1" applyBorder="1" applyAlignment="1">
      <alignment horizontal="right" vertical="center" readingOrder="2"/>
    </xf>
    <xf numFmtId="166" fontId="71" fillId="0" borderId="16" xfId="61" applyFont="1" applyFill="1" applyBorder="1" applyAlignment="1">
      <alignment horizontal="right" vertical="center" readingOrder="2"/>
    </xf>
    <xf numFmtId="166" fontId="10" fillId="0" borderId="15" xfId="61" applyFont="1" applyFill="1" applyBorder="1" applyAlignment="1">
      <alignment horizontal="right" vertical="center" wrapText="1"/>
    </xf>
    <xf numFmtId="166" fontId="10" fillId="0" borderId="0" xfId="61" applyFont="1" applyFill="1" applyBorder="1" applyAlignment="1">
      <alignment horizontal="right" vertical="center" wrapText="1"/>
    </xf>
    <xf numFmtId="166" fontId="10" fillId="0" borderId="13" xfId="61" applyFont="1" applyFill="1" applyBorder="1" applyAlignment="1">
      <alignment horizontal="right" vertical="center" wrapText="1"/>
    </xf>
    <xf numFmtId="3" fontId="48" fillId="0" borderId="1" xfId="23" applyNumberFormat="1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166" fontId="77" fillId="0" borderId="1" xfId="23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3" fontId="48" fillId="0" borderId="2" xfId="23" applyNumberFormat="1" applyFont="1" applyBorder="1" applyAlignment="1">
      <alignment horizontal="center" vertical="center"/>
    </xf>
    <xf numFmtId="3" fontId="48" fillId="0" borderId="3" xfId="23" applyNumberFormat="1" applyFont="1" applyBorder="1" applyAlignment="1">
      <alignment horizontal="center" vertical="center"/>
    </xf>
    <xf numFmtId="1" fontId="48" fillId="0" borderId="1" xfId="23" applyNumberFormat="1" applyFont="1" applyBorder="1" applyAlignment="1">
      <alignment horizontal="center" vertical="center"/>
    </xf>
    <xf numFmtId="166" fontId="71" fillId="0" borderId="2" xfId="1" applyFont="1" applyBorder="1" applyAlignment="1">
      <alignment horizontal="right" vertical="center" readingOrder="2"/>
    </xf>
    <xf numFmtId="166" fontId="71" fillId="0" borderId="4" xfId="1" applyFont="1" applyBorder="1" applyAlignment="1">
      <alignment horizontal="right" vertical="center" readingOrder="2"/>
    </xf>
    <xf numFmtId="166" fontId="71" fillId="0" borderId="3" xfId="1" applyFont="1" applyBorder="1" applyAlignment="1">
      <alignment horizontal="right" vertical="center" readingOrder="2"/>
    </xf>
    <xf numFmtId="166" fontId="46" fillId="7" borderId="2" xfId="23" applyFont="1" applyFill="1" applyBorder="1" applyAlignment="1">
      <alignment horizontal="center" vertical="center" wrapText="1"/>
    </xf>
    <xf numFmtId="166" fontId="46" fillId="7" borderId="3" xfId="23" applyFont="1" applyFill="1" applyBorder="1" applyAlignment="1">
      <alignment horizontal="center" vertical="center" wrapText="1"/>
    </xf>
    <xf numFmtId="166" fontId="47" fillId="7" borderId="2" xfId="23" applyFont="1" applyFill="1" applyBorder="1" applyAlignment="1">
      <alignment horizontal="center" vertical="center" wrapText="1"/>
    </xf>
    <xf numFmtId="166" fontId="47" fillId="7" borderId="3" xfId="23" applyFont="1" applyFill="1" applyBorder="1" applyAlignment="1">
      <alignment horizontal="center" vertical="center" wrapText="1"/>
    </xf>
    <xf numFmtId="166" fontId="46" fillId="7" borderId="2" xfId="23" applyFont="1" applyFill="1" applyBorder="1" applyAlignment="1">
      <alignment horizontal="center" vertical="center"/>
    </xf>
    <xf numFmtId="166" fontId="46" fillId="7" borderId="4" xfId="23" applyFont="1" applyFill="1" applyBorder="1" applyAlignment="1">
      <alignment horizontal="center" vertical="center"/>
    </xf>
    <xf numFmtId="166" fontId="46" fillId="7" borderId="3" xfId="23" applyFont="1" applyFill="1" applyBorder="1" applyAlignment="1">
      <alignment horizontal="center" vertical="center"/>
    </xf>
    <xf numFmtId="166" fontId="77" fillId="0" borderId="2" xfId="23" applyFont="1" applyBorder="1" applyAlignment="1">
      <alignment horizontal="center" vertical="center"/>
    </xf>
    <xf numFmtId="166" fontId="77" fillId="0" borderId="4" xfId="23" applyFont="1" applyBorder="1" applyAlignment="1">
      <alignment horizontal="center" vertical="center"/>
    </xf>
    <xf numFmtId="166" fontId="77" fillId="0" borderId="3" xfId="23" applyFont="1" applyBorder="1" applyAlignment="1">
      <alignment horizontal="center" vertical="center"/>
    </xf>
    <xf numFmtId="0" fontId="74" fillId="0" borderId="15" xfId="23" applyNumberFormat="1" applyFont="1" applyBorder="1" applyAlignment="1">
      <alignment horizontal="center" vertical="center"/>
    </xf>
    <xf numFmtId="0" fontId="74" fillId="0" borderId="0" xfId="23" applyNumberFormat="1" applyFont="1" applyBorder="1" applyAlignment="1">
      <alignment horizontal="center" vertical="center"/>
    </xf>
    <xf numFmtId="0" fontId="74" fillId="0" borderId="13" xfId="23" applyNumberFormat="1" applyFont="1" applyBorder="1" applyAlignment="1">
      <alignment horizontal="center" vertical="center"/>
    </xf>
    <xf numFmtId="166" fontId="87" fillId="0" borderId="9" xfId="1" applyFont="1" applyBorder="1" applyAlignment="1">
      <alignment horizontal="right" vertical="center" readingOrder="2"/>
    </xf>
    <xf numFmtId="166" fontId="10" fillId="0" borderId="15" xfId="1" applyFont="1" applyBorder="1" applyAlignment="1">
      <alignment horizontal="right" vertical="center" readingOrder="2"/>
    </xf>
    <xf numFmtId="166" fontId="10" fillId="0" borderId="0" xfId="1" applyFont="1" applyBorder="1" applyAlignment="1">
      <alignment horizontal="right" vertical="center" readingOrder="2"/>
    </xf>
    <xf numFmtId="166" fontId="10" fillId="0" borderId="13" xfId="1" applyFont="1" applyBorder="1" applyAlignment="1">
      <alignment horizontal="right" vertical="center" readingOrder="2"/>
    </xf>
    <xf numFmtId="166" fontId="87" fillId="0" borderId="14" xfId="1" applyFont="1" applyBorder="1" applyAlignment="1">
      <alignment horizontal="right" vertical="center" readingOrder="2"/>
    </xf>
    <xf numFmtId="166" fontId="87" fillId="0" borderId="8" xfId="1" applyFont="1" applyBorder="1" applyAlignment="1">
      <alignment horizontal="right" vertical="center" readingOrder="2"/>
    </xf>
    <xf numFmtId="166" fontId="87" fillId="0" borderId="12" xfId="1" applyFont="1" applyBorder="1" applyAlignment="1">
      <alignment horizontal="right" vertical="center" readingOrder="2"/>
    </xf>
    <xf numFmtId="0" fontId="0" fillId="0" borderId="0" xfId="0" applyBorder="1" applyAlignment="1">
      <alignment horizontal="center" vertical="center"/>
    </xf>
    <xf numFmtId="0" fontId="71" fillId="0" borderId="15" xfId="32" applyFont="1" applyBorder="1" applyAlignment="1">
      <alignment horizontal="right" vertical="center" readingOrder="2"/>
    </xf>
    <xf numFmtId="0" fontId="71" fillId="0" borderId="0" xfId="32" applyFont="1" applyBorder="1" applyAlignment="1">
      <alignment horizontal="right" vertical="center" readingOrder="2"/>
    </xf>
    <xf numFmtId="0" fontId="71" fillId="0" borderId="13" xfId="32" applyFont="1" applyBorder="1" applyAlignment="1">
      <alignment horizontal="right" vertical="center" readingOrder="2"/>
    </xf>
    <xf numFmtId="1" fontId="80" fillId="15" borderId="1" xfId="134" applyNumberFormat="1" applyFont="1" applyFill="1" applyBorder="1" applyAlignment="1">
      <alignment horizontal="center" vertical="center"/>
    </xf>
    <xf numFmtId="0" fontId="14" fillId="0" borderId="0" xfId="32" applyFont="1" applyBorder="1" applyAlignment="1">
      <alignment horizontal="center" readingOrder="2"/>
    </xf>
    <xf numFmtId="0" fontId="14" fillId="0" borderId="15" xfId="32" applyFont="1" applyBorder="1" applyAlignment="1">
      <alignment horizontal="center" readingOrder="2"/>
    </xf>
    <xf numFmtId="0" fontId="14" fillId="0" borderId="13" xfId="32" applyFont="1" applyBorder="1" applyAlignment="1">
      <alignment horizontal="center" readingOrder="2"/>
    </xf>
    <xf numFmtId="0" fontId="14" fillId="0" borderId="14" xfId="32" applyFont="1" applyBorder="1" applyAlignment="1">
      <alignment horizontal="center" readingOrder="2"/>
    </xf>
    <xf numFmtId="0" fontId="14" fillId="0" borderId="8" xfId="32" applyFont="1" applyBorder="1" applyAlignment="1">
      <alignment horizontal="center" readingOrder="2"/>
    </xf>
    <xf numFmtId="0" fontId="14" fillId="0" borderId="12" xfId="32" applyFont="1" applyBorder="1" applyAlignment="1">
      <alignment horizontal="center" readingOrder="2"/>
    </xf>
    <xf numFmtId="0" fontId="0" fillId="0" borderId="9" xfId="0" applyBorder="1" applyAlignment="1">
      <alignment horizontal="center"/>
    </xf>
    <xf numFmtId="166" fontId="4" fillId="0" borderId="0" xfId="1" applyFont="1" applyBorder="1" applyAlignment="1">
      <alignment horizontal="right" vertical="center" readingOrder="2"/>
    </xf>
    <xf numFmtId="166" fontId="71" fillId="0" borderId="15" xfId="1" applyFont="1" applyBorder="1" applyAlignment="1">
      <alignment horizontal="right" vertical="center" readingOrder="2"/>
    </xf>
    <xf numFmtId="166" fontId="71" fillId="0" borderId="0" xfId="1" applyFont="1" applyBorder="1" applyAlignment="1">
      <alignment horizontal="right" vertical="center" readingOrder="2"/>
    </xf>
    <xf numFmtId="166" fontId="71" fillId="0" borderId="13" xfId="1" applyFont="1" applyBorder="1" applyAlignment="1">
      <alignment horizontal="right" vertical="center" readingOrder="2"/>
    </xf>
    <xf numFmtId="1" fontId="82" fillId="15" borderId="1" xfId="135" applyNumberFormat="1" applyFont="1" applyFill="1" applyBorder="1" applyAlignment="1">
      <alignment horizontal="center" vertical="center" wrapText="1"/>
    </xf>
    <xf numFmtId="166" fontId="10" fillId="0" borderId="0" xfId="1" applyFont="1" applyBorder="1" applyAlignment="1">
      <alignment horizontal="center" readingOrder="2"/>
    </xf>
    <xf numFmtId="0" fontId="12" fillId="0" borderId="15" xfId="32" applyFont="1" applyBorder="1" applyAlignment="1">
      <alignment horizontal="center" vertical="center" readingOrder="2"/>
    </xf>
    <xf numFmtId="0" fontId="12" fillId="0" borderId="0" xfId="32" applyFont="1" applyBorder="1" applyAlignment="1">
      <alignment horizontal="center" vertical="center" readingOrder="2"/>
    </xf>
    <xf numFmtId="0" fontId="12" fillId="0" borderId="13" xfId="32" applyFont="1" applyBorder="1" applyAlignment="1">
      <alignment horizontal="center" vertical="center" readingOrder="2"/>
    </xf>
    <xf numFmtId="0" fontId="4" fillId="0" borderId="15" xfId="32" applyFont="1" applyBorder="1" applyAlignment="1">
      <alignment horizontal="center" vertical="center" readingOrder="2"/>
    </xf>
    <xf numFmtId="0" fontId="4" fillId="0" borderId="0" xfId="32" applyFont="1" applyBorder="1" applyAlignment="1">
      <alignment horizontal="center" vertical="center" readingOrder="2"/>
    </xf>
    <xf numFmtId="0" fontId="4" fillId="0" borderId="13" xfId="32" applyFont="1" applyBorder="1" applyAlignment="1">
      <alignment horizontal="center" vertical="center" readingOrder="2"/>
    </xf>
    <xf numFmtId="0" fontId="12" fillId="0" borderId="14" xfId="32" applyFont="1" applyBorder="1" applyAlignment="1">
      <alignment horizontal="center" vertical="center" readingOrder="2"/>
    </xf>
    <xf numFmtId="0" fontId="12" fillId="0" borderId="8" xfId="32" applyFont="1" applyBorder="1" applyAlignment="1">
      <alignment horizontal="center" vertical="center" readingOrder="2"/>
    </xf>
    <xf numFmtId="0" fontId="12" fillId="0" borderId="12" xfId="32" applyFont="1" applyBorder="1" applyAlignment="1">
      <alignment horizontal="center" vertical="center" readingOrder="2"/>
    </xf>
    <xf numFmtId="2" fontId="4" fillId="0" borderId="15" xfId="1" applyNumberFormat="1" applyFont="1" applyFill="1" applyBorder="1" applyAlignment="1">
      <alignment horizontal="right" vertical="center"/>
    </xf>
    <xf numFmtId="2" fontId="4" fillId="0" borderId="0" xfId="1" applyNumberFormat="1" applyFont="1" applyFill="1" applyBorder="1" applyAlignment="1">
      <alignment horizontal="right" vertical="center"/>
    </xf>
    <xf numFmtId="2" fontId="4" fillId="0" borderId="13" xfId="1" applyNumberFormat="1" applyFont="1" applyFill="1" applyBorder="1" applyAlignment="1">
      <alignment horizontal="right" vertical="center"/>
    </xf>
    <xf numFmtId="166" fontId="22" fillId="0" borderId="15" xfId="1" applyFont="1" applyFill="1" applyBorder="1" applyAlignment="1">
      <alignment horizontal="center" vertical="center" shrinkToFit="1"/>
    </xf>
    <xf numFmtId="166" fontId="22" fillId="0" borderId="0" xfId="1" applyFont="1" applyFill="1" applyBorder="1" applyAlignment="1">
      <alignment horizontal="center" vertical="center" shrinkToFit="1"/>
    </xf>
    <xf numFmtId="166" fontId="22" fillId="0" borderId="13" xfId="1" applyFont="1" applyFill="1" applyBorder="1" applyAlignment="1">
      <alignment horizontal="center" vertical="center" shrinkToFit="1"/>
    </xf>
    <xf numFmtId="2" fontId="71" fillId="0" borderId="15" xfId="1" applyNumberFormat="1" applyFont="1" applyFill="1" applyBorder="1" applyAlignment="1">
      <alignment horizontal="right" vertical="center" readingOrder="2"/>
    </xf>
    <xf numFmtId="2" fontId="71" fillId="0" borderId="0" xfId="1" applyNumberFormat="1" applyFont="1" applyFill="1" applyBorder="1" applyAlignment="1">
      <alignment horizontal="right" vertical="center" readingOrder="2"/>
    </xf>
    <xf numFmtId="2" fontId="71" fillId="0" borderId="13" xfId="1" applyNumberFormat="1" applyFont="1" applyFill="1" applyBorder="1" applyAlignment="1">
      <alignment horizontal="right" vertical="center" readingOrder="2"/>
    </xf>
    <xf numFmtId="166" fontId="90" fillId="0" borderId="15" xfId="1" applyFont="1" applyFill="1" applyBorder="1" applyAlignment="1">
      <alignment vertical="center" shrinkToFit="1"/>
    </xf>
    <xf numFmtId="166" fontId="90" fillId="0" borderId="0" xfId="1" applyFont="1" applyFill="1" applyBorder="1" applyAlignment="1">
      <alignment vertical="center" shrinkToFit="1"/>
    </xf>
    <xf numFmtId="166" fontId="90" fillId="0" borderId="13" xfId="1" applyFont="1" applyFill="1" applyBorder="1" applyAlignment="1">
      <alignment vertical="center" shrinkToFit="1"/>
    </xf>
    <xf numFmtId="166" fontId="90" fillId="0" borderId="15" xfId="1" applyFont="1" applyFill="1" applyBorder="1" applyAlignment="1">
      <alignment horizontal="right" vertical="center" shrinkToFit="1"/>
    </xf>
    <xf numFmtId="166" fontId="90" fillId="0" borderId="0" xfId="1" applyFont="1" applyFill="1" applyBorder="1" applyAlignment="1">
      <alignment horizontal="right" vertical="center" shrinkToFit="1"/>
    </xf>
    <xf numFmtId="166" fontId="90" fillId="0" borderId="13" xfId="1" applyFont="1" applyFill="1" applyBorder="1" applyAlignment="1">
      <alignment horizontal="right" vertical="center" shrinkToFit="1"/>
    </xf>
    <xf numFmtId="2" fontId="23" fillId="0" borderId="14" xfId="1" applyNumberFormat="1" applyFont="1" applyFill="1" applyBorder="1" applyAlignment="1">
      <alignment horizontal="center" vertical="center"/>
    </xf>
    <xf numFmtId="2" fontId="23" fillId="0" borderId="8" xfId="1" applyNumberFormat="1" applyFont="1" applyFill="1" applyBorder="1" applyAlignment="1">
      <alignment horizontal="center" vertical="center"/>
    </xf>
    <xf numFmtId="2" fontId="23" fillId="0" borderId="12" xfId="1" applyNumberFormat="1" applyFont="1" applyFill="1" applyBorder="1" applyAlignment="1">
      <alignment horizontal="center" vertical="center"/>
    </xf>
    <xf numFmtId="2" fontId="23" fillId="0" borderId="0" xfId="1" applyNumberFormat="1" applyFont="1" applyFill="1" applyBorder="1" applyAlignment="1">
      <alignment horizontal="center" vertical="center"/>
    </xf>
    <xf numFmtId="2" fontId="87" fillId="0" borderId="15" xfId="1" applyNumberFormat="1" applyFont="1" applyFill="1" applyBorder="1" applyAlignment="1">
      <alignment horizontal="right" vertical="center" wrapText="1"/>
    </xf>
    <xf numFmtId="2" fontId="87" fillId="0" borderId="0" xfId="1" applyNumberFormat="1" applyFont="1" applyFill="1" applyBorder="1" applyAlignment="1">
      <alignment horizontal="right" vertical="center" wrapText="1"/>
    </xf>
    <xf numFmtId="2" fontId="87" fillId="0" borderId="13" xfId="1" applyNumberFormat="1" applyFont="1" applyFill="1" applyBorder="1" applyAlignment="1">
      <alignment horizontal="right" vertical="center" wrapText="1"/>
    </xf>
    <xf numFmtId="2" fontId="23" fillId="0" borderId="15" xfId="1" applyNumberFormat="1" applyFont="1" applyFill="1" applyBorder="1" applyAlignment="1">
      <alignment horizontal="center" vertical="center"/>
    </xf>
    <xf numFmtId="2" fontId="23" fillId="0" borderId="13" xfId="1" applyNumberFormat="1" applyFont="1" applyFill="1" applyBorder="1" applyAlignment="1">
      <alignment horizontal="center" vertical="center"/>
    </xf>
    <xf numFmtId="166" fontId="4" fillId="0" borderId="15" xfId="1" applyFont="1" applyBorder="1" applyAlignment="1">
      <alignment horizontal="right" vertical="center"/>
    </xf>
    <xf numFmtId="166" fontId="4" fillId="0" borderId="0" xfId="1" applyFont="1" applyBorder="1" applyAlignment="1">
      <alignment horizontal="right" vertical="center"/>
    </xf>
    <xf numFmtId="166" fontId="4" fillId="0" borderId="13" xfId="1" applyFont="1" applyBorder="1" applyAlignment="1">
      <alignment horizontal="right" vertical="center"/>
    </xf>
    <xf numFmtId="166" fontId="90" fillId="0" borderId="15" xfId="1" applyFont="1" applyBorder="1" applyAlignment="1">
      <alignment vertical="center"/>
    </xf>
    <xf numFmtId="166" fontId="90" fillId="0" borderId="0" xfId="1" applyFont="1" applyBorder="1" applyAlignment="1">
      <alignment vertical="center"/>
    </xf>
    <xf numFmtId="166" fontId="90" fillId="0" borderId="13" xfId="1" applyFont="1" applyBorder="1" applyAlignment="1">
      <alignment vertical="center"/>
    </xf>
    <xf numFmtId="166" fontId="44" fillId="0" borderId="15" xfId="1" applyFont="1" applyBorder="1" applyAlignment="1">
      <alignment horizontal="center" vertical="center"/>
    </xf>
    <xf numFmtId="166" fontId="44" fillId="0" borderId="0" xfId="1" applyFont="1" applyBorder="1" applyAlignment="1">
      <alignment horizontal="center" vertical="center"/>
    </xf>
    <xf numFmtId="166" fontId="44" fillId="0" borderId="13" xfId="1" applyFont="1" applyBorder="1" applyAlignment="1">
      <alignment horizontal="center" vertical="center"/>
    </xf>
    <xf numFmtId="166" fontId="44" fillId="0" borderId="14" xfId="1" applyFont="1" applyBorder="1" applyAlignment="1">
      <alignment horizontal="center" vertical="center"/>
    </xf>
    <xf numFmtId="166" fontId="44" fillId="0" borderId="8" xfId="1" applyFont="1" applyBorder="1" applyAlignment="1">
      <alignment horizontal="center" vertical="center"/>
    </xf>
    <xf numFmtId="166" fontId="44" fillId="0" borderId="12" xfId="1" applyFont="1" applyBorder="1" applyAlignment="1">
      <alignment horizontal="center" vertical="center"/>
    </xf>
    <xf numFmtId="0" fontId="98" fillId="0" borderId="15" xfId="23" applyNumberFormat="1" applyFont="1" applyFill="1" applyBorder="1" applyAlignment="1">
      <alignment horizontal="center" vertical="center"/>
    </xf>
    <xf numFmtId="0" fontId="98" fillId="0" borderId="0" xfId="23" applyNumberFormat="1" applyFont="1" applyFill="1" applyBorder="1" applyAlignment="1">
      <alignment horizontal="center" vertical="center"/>
    </xf>
    <xf numFmtId="0" fontId="98" fillId="0" borderId="13" xfId="23" applyNumberFormat="1" applyFont="1" applyFill="1" applyBorder="1" applyAlignment="1">
      <alignment horizontal="center" vertical="center"/>
    </xf>
    <xf numFmtId="166" fontId="10" fillId="0" borderId="2" xfId="1" applyFont="1" applyBorder="1" applyAlignment="1">
      <alignment horizontal="center" vertical="center"/>
    </xf>
    <xf numFmtId="166" fontId="10" fillId="0" borderId="3" xfId="1" applyFont="1" applyBorder="1" applyAlignment="1">
      <alignment horizontal="center" vertical="center"/>
    </xf>
    <xf numFmtId="166" fontId="71" fillId="0" borderId="1" xfId="1" applyFont="1" applyBorder="1" applyAlignment="1">
      <alignment horizontal="right" vertical="center" readingOrder="2"/>
    </xf>
    <xf numFmtId="166" fontId="84" fillId="17" borderId="1" xfId="1" applyFont="1" applyFill="1" applyBorder="1" applyAlignment="1">
      <alignment horizontal="center" vertical="center"/>
    </xf>
    <xf numFmtId="166" fontId="84" fillId="0" borderId="1" xfId="1" applyFont="1" applyBorder="1" applyAlignment="1">
      <alignment horizontal="center" vertical="center"/>
    </xf>
    <xf numFmtId="166" fontId="84" fillId="0" borderId="1" xfId="1" applyFont="1" applyBorder="1" applyAlignment="1">
      <alignment horizontal="center" vertical="center" wrapText="1"/>
    </xf>
    <xf numFmtId="166" fontId="84" fillId="16" borderId="1" xfId="1" applyFont="1" applyFill="1" applyBorder="1" applyAlignment="1">
      <alignment horizontal="center" vertical="center"/>
    </xf>
    <xf numFmtId="2" fontId="23" fillId="0" borderId="17" xfId="1" applyNumberFormat="1" applyFont="1" applyFill="1" applyBorder="1" applyAlignment="1">
      <alignment horizontal="center" vertical="center" textRotation="90" readingOrder="2"/>
    </xf>
    <xf numFmtId="2" fontId="23" fillId="0" borderId="15" xfId="1" applyNumberFormat="1" applyFont="1" applyFill="1" applyBorder="1" applyAlignment="1">
      <alignment horizontal="center" vertical="center" textRotation="90" readingOrder="2"/>
    </xf>
    <xf numFmtId="2" fontId="23" fillId="0" borderId="14" xfId="1" applyNumberFormat="1" applyFont="1" applyFill="1" applyBorder="1" applyAlignment="1">
      <alignment horizontal="center" vertical="center" textRotation="90" readingOrder="2"/>
    </xf>
    <xf numFmtId="166" fontId="108" fillId="0" borderId="1" xfId="1" applyFont="1" applyBorder="1" applyAlignment="1">
      <alignment horizontal="center" vertical="center"/>
    </xf>
    <xf numFmtId="166" fontId="112" fillId="0" borderId="3" xfId="1" applyFont="1" applyBorder="1" applyAlignment="1">
      <alignment horizontal="center" vertical="center"/>
    </xf>
    <xf numFmtId="166" fontId="112" fillId="0" borderId="1" xfId="1" applyFont="1" applyBorder="1" applyAlignment="1">
      <alignment horizontal="center" vertical="center"/>
    </xf>
    <xf numFmtId="166" fontId="106" fillId="0" borderId="3" xfId="1" applyFont="1" applyBorder="1" applyAlignment="1">
      <alignment horizontal="center" vertical="center"/>
    </xf>
    <xf numFmtId="166" fontId="106" fillId="0" borderId="1" xfId="1" applyFont="1" applyBorder="1" applyAlignment="1">
      <alignment horizontal="center" vertical="center"/>
    </xf>
    <xf numFmtId="166" fontId="71" fillId="0" borderId="17" xfId="1" applyFont="1" applyBorder="1" applyAlignment="1">
      <alignment horizontal="right" vertical="center" readingOrder="2"/>
    </xf>
    <xf numFmtId="166" fontId="71" fillId="0" borderId="9" xfId="1" applyFont="1" applyBorder="1" applyAlignment="1">
      <alignment horizontal="right" vertical="center" readingOrder="2"/>
    </xf>
    <xf numFmtId="166" fontId="71" fillId="0" borderId="16" xfId="1" applyFont="1" applyBorder="1" applyAlignment="1">
      <alignment horizontal="right" vertical="center" readingOrder="2"/>
    </xf>
    <xf numFmtId="0" fontId="46" fillId="0" borderId="15" xfId="23" applyNumberFormat="1" applyFont="1" applyFill="1" applyBorder="1" applyAlignment="1">
      <alignment horizontal="center" vertical="center"/>
    </xf>
    <xf numFmtId="0" fontId="46" fillId="0" borderId="0" xfId="23" applyNumberFormat="1" applyFont="1" applyFill="1" applyBorder="1" applyAlignment="1">
      <alignment horizontal="center" vertical="center"/>
    </xf>
    <xf numFmtId="0" fontId="46" fillId="0" borderId="13" xfId="23" applyNumberFormat="1" applyFont="1" applyFill="1" applyBorder="1" applyAlignment="1">
      <alignment horizontal="center" vertical="center"/>
    </xf>
    <xf numFmtId="0" fontId="46" fillId="0" borderId="14" xfId="23" applyNumberFormat="1" applyFont="1" applyFill="1" applyBorder="1" applyAlignment="1">
      <alignment horizontal="center" vertical="center"/>
    </xf>
    <xf numFmtId="0" fontId="46" fillId="0" borderId="8" xfId="23" applyNumberFormat="1" applyFont="1" applyFill="1" applyBorder="1" applyAlignment="1">
      <alignment horizontal="center" vertical="center"/>
    </xf>
    <xf numFmtId="0" fontId="46" fillId="0" borderId="12" xfId="23" applyNumberFormat="1" applyFont="1" applyFill="1" applyBorder="1" applyAlignment="1">
      <alignment horizontal="center" vertical="center"/>
    </xf>
    <xf numFmtId="0" fontId="46" fillId="0" borderId="9" xfId="23" applyNumberFormat="1" applyFont="1" applyFill="1" applyBorder="1" applyAlignment="1">
      <alignment horizontal="center" vertical="center"/>
    </xf>
  </cellXfs>
  <cellStyles count="136">
    <cellStyle name="20% - Accent4 2" xfId="2"/>
    <cellStyle name="20% - Accent4 2 2" xfId="3"/>
    <cellStyle name="Comma 2 10" xfId="62"/>
    <cellStyle name="Comma 2 11" xfId="63"/>
    <cellStyle name="Comma 2 12" xfId="66"/>
    <cellStyle name="Comma 2 13" xfId="68"/>
    <cellStyle name="Comma 2 14" xfId="74"/>
    <cellStyle name="Comma 2 15" xfId="71"/>
    <cellStyle name="Comma 2 16" xfId="77"/>
    <cellStyle name="Comma 2 17" xfId="80"/>
    <cellStyle name="Comma 2 18" xfId="79"/>
    <cellStyle name="Comma 2 19" xfId="70"/>
    <cellStyle name="Comma 2 2" xfId="4"/>
    <cellStyle name="Comma 2 20" xfId="81"/>
    <cellStyle name="Comma 2 21" xfId="67"/>
    <cellStyle name="Comma 2 22" xfId="92"/>
    <cellStyle name="Comma 2 23" xfId="94"/>
    <cellStyle name="Comma 2 24" xfId="97"/>
    <cellStyle name="Comma 2 25" xfId="96"/>
    <cellStyle name="Comma 2 26" xfId="104"/>
    <cellStyle name="Comma 2 27" xfId="109"/>
    <cellStyle name="Comma 2 28" xfId="114"/>
    <cellStyle name="Comma 2 29" xfId="112"/>
    <cellStyle name="Comma 2 3" xfId="45"/>
    <cellStyle name="Comma 2 30" xfId="117"/>
    <cellStyle name="Comma 2 31" xfId="108"/>
    <cellStyle name="Comma 2 32" xfId="120"/>
    <cellStyle name="Comma 2 33" xfId="124"/>
    <cellStyle name="Comma 2 34" xfId="122"/>
    <cellStyle name="Comma 2 35" xfId="123"/>
    <cellStyle name="Comma 2 36" xfId="125"/>
    <cellStyle name="Comma 2 4" xfId="47"/>
    <cellStyle name="Comma 2 5" xfId="50"/>
    <cellStyle name="Comma 2 6" xfId="51"/>
    <cellStyle name="Comma 2 7" xfId="55"/>
    <cellStyle name="Comma 2 8" xfId="56"/>
    <cellStyle name="Comma 2 9" xfId="58"/>
    <cellStyle name="Comma 3" xfId="5"/>
    <cellStyle name="Comma 4" xfId="6"/>
    <cellStyle name="Comma 5" xfId="7"/>
    <cellStyle name="Currency 2" xfId="8"/>
    <cellStyle name="Hyperlink 2" xfId="39"/>
    <cellStyle name="Normal" xfId="0" builtinId="0"/>
    <cellStyle name="Normal 10" xfId="31"/>
    <cellStyle name="Normal 10 2" xfId="35"/>
    <cellStyle name="Normal 11" xfId="34"/>
    <cellStyle name="Normal 12" xfId="37"/>
    <cellStyle name="Normal 12 2" xfId="40"/>
    <cellStyle name="Normal 13" xfId="38"/>
    <cellStyle name="Normal 14" xfId="44"/>
    <cellStyle name="Normal 2" xfId="1"/>
    <cellStyle name="Normal 2 10" xfId="54"/>
    <cellStyle name="Normal 2 11" xfId="53"/>
    <cellStyle name="Normal 2 12" xfId="59"/>
    <cellStyle name="Normal 2 13" xfId="60"/>
    <cellStyle name="Normal 2 14" xfId="64"/>
    <cellStyle name="Normal 2 15" xfId="65"/>
    <cellStyle name="Normal 2 16" xfId="69"/>
    <cellStyle name="Normal 2 17" xfId="73"/>
    <cellStyle name="Normal 2 18" xfId="72"/>
    <cellStyle name="Normal 2 19" xfId="76"/>
    <cellStyle name="Normal 2 2" xfId="9"/>
    <cellStyle name="Normal 2 2 2" xfId="10"/>
    <cellStyle name="Normal 2 2 3" xfId="11"/>
    <cellStyle name="Normal 2 2 3 2" xfId="12"/>
    <cellStyle name="Normal 2 2 3 2 2" xfId="13"/>
    <cellStyle name="Normal 2 2 3 3" xfId="33"/>
    <cellStyle name="Normal 2 2 3 3 2" xfId="41"/>
    <cellStyle name="Normal 2 20" xfId="83"/>
    <cellStyle name="Normal 2 21" xfId="85"/>
    <cellStyle name="Normal 2 22" xfId="87"/>
    <cellStyle name="Normal 2 23" xfId="89"/>
    <cellStyle name="Normal 2 24" xfId="90"/>
    <cellStyle name="Normal 2 25" xfId="93"/>
    <cellStyle name="Normal 2 26" xfId="95"/>
    <cellStyle name="Normal 2 27" xfId="99"/>
    <cellStyle name="Normal 2 28" xfId="101"/>
    <cellStyle name="Normal 2 29" xfId="105"/>
    <cellStyle name="Normal 2 3" xfId="14"/>
    <cellStyle name="Normal 2 3 2" xfId="15"/>
    <cellStyle name="Normal 2 30" xfId="107"/>
    <cellStyle name="Normal 2 31" xfId="106"/>
    <cellStyle name="Normal 2 32" xfId="115"/>
    <cellStyle name="Normal 2 33" xfId="116"/>
    <cellStyle name="Normal 2 34" xfId="113"/>
    <cellStyle name="Normal 2 35" xfId="121"/>
    <cellStyle name="Normal 2 36" xfId="127"/>
    <cellStyle name="Normal 2 37" xfId="129"/>
    <cellStyle name="Normal 2 38" xfId="131"/>
    <cellStyle name="Normal 2 39" xfId="133"/>
    <cellStyle name="Normal 2 4" xfId="32"/>
    <cellStyle name="Normal 2 5" xfId="42"/>
    <cellStyle name="Normal 2 5 2" xfId="36"/>
    <cellStyle name="Normal 2 6" xfId="46"/>
    <cellStyle name="Normal 2 7" xfId="48"/>
    <cellStyle name="Normal 2 8" xfId="52"/>
    <cellStyle name="Normal 2 9" xfId="49"/>
    <cellStyle name="Normal 20" xfId="57"/>
    <cellStyle name="Normal 22" xfId="61"/>
    <cellStyle name="Normal 27" xfId="75"/>
    <cellStyle name="Normal 28" xfId="78"/>
    <cellStyle name="Normal 29" xfId="82"/>
    <cellStyle name="Normal 3" xfId="16"/>
    <cellStyle name="Normal 3 2" xfId="17"/>
    <cellStyle name="Normal 30" xfId="84"/>
    <cellStyle name="Normal 31" xfId="86"/>
    <cellStyle name="Normal 32" xfId="88"/>
    <cellStyle name="Normal 34" xfId="91"/>
    <cellStyle name="Normal 36" xfId="98"/>
    <cellStyle name="Normal 37" xfId="100"/>
    <cellStyle name="Normal 38" xfId="102"/>
    <cellStyle name="Normal 39" xfId="111"/>
    <cellStyle name="Normal 4" xfId="18"/>
    <cellStyle name="Normal 41" xfId="110"/>
    <cellStyle name="Normal 42" xfId="103"/>
    <cellStyle name="Normal 43" xfId="118"/>
    <cellStyle name="Normal 44" xfId="119"/>
    <cellStyle name="Normal 45" xfId="126"/>
    <cellStyle name="Normal 46" xfId="128"/>
    <cellStyle name="Normal 47" xfId="130"/>
    <cellStyle name="Normal 48" xfId="132"/>
    <cellStyle name="Normal 5" xfId="19"/>
    <cellStyle name="Normal 6" xfId="20"/>
    <cellStyle name="Normal 6 2" xfId="21"/>
    <cellStyle name="Normal 7" xfId="22"/>
    <cellStyle name="Normal 8" xfId="23"/>
    <cellStyle name="Normal 9" xfId="24"/>
    <cellStyle name="Normal_3 &amp; 7-Man&amp;Machin" xfId="135"/>
    <cellStyle name="Normal_3 &amp; 7-Man&amp;Machin 2" xfId="134"/>
    <cellStyle name="Percent 2" xfId="25"/>
    <cellStyle name="Percent 2 2" xfId="26"/>
    <cellStyle name="Percent 2 2 2" xfId="27"/>
    <cellStyle name="Percent 3" xfId="28"/>
    <cellStyle name="Percent 4" xfId="29"/>
    <cellStyle name="Percent 5" xfId="30"/>
    <cellStyle name="Percent 6" xfId="43"/>
  </cellStyles>
  <dxfs count="0"/>
  <tableStyles count="0" defaultTableStyle="TableStyleMedium9" defaultPivotStyle="PivotStyleLight16"/>
  <colors>
    <mruColors>
      <color rgb="FFCCFFFF"/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566929604276768E-2"/>
          <c:y val="3.3037608190046176E-2"/>
          <c:w val="0.79720654567077187"/>
          <c:h val="0.7883042385659238"/>
        </c:manualLayout>
      </c:layout>
      <c:barChart>
        <c:barDir val="col"/>
        <c:grouping val="clustered"/>
        <c:varyColors val="0"/>
        <c:ser>
          <c:idx val="0"/>
          <c:order val="0"/>
          <c:tx>
            <c:v>پیشرفت زمانی ماهیانه مطابق برنامه اولیه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lang="en-GB"/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'اطلاعات جداول'!$B$3:$B$8</c:f>
              <c:strCache>
                <c:ptCount val="6"/>
                <c:pt idx="0">
                  <c:v>فروردین ماه 95</c:v>
                </c:pt>
                <c:pt idx="1">
                  <c:v>اردیبهشت ماه 95</c:v>
                </c:pt>
                <c:pt idx="2">
                  <c:v>خرداد ماه 95</c:v>
                </c:pt>
                <c:pt idx="3">
                  <c:v>تیر ماه 95</c:v>
                </c:pt>
                <c:pt idx="4">
                  <c:v>مرداد ماه 95</c:v>
                </c:pt>
                <c:pt idx="5">
                  <c:v>شهریور ماه 95</c:v>
                </c:pt>
              </c:strCache>
            </c:strRef>
          </c:cat>
          <c:val>
            <c:numRef>
              <c:f>'اطلاعات جداول'!$I$3:$I$8</c:f>
              <c:numCache>
                <c:formatCode>0.00%</c:formatCode>
                <c:ptCount val="6"/>
              </c:numCache>
            </c:numRef>
          </c:val>
        </c:ser>
        <c:ser>
          <c:idx val="1"/>
          <c:order val="1"/>
          <c:tx>
            <c:v>  پیشرفت زمانی ماهیانه کسب شده اولیه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lang="en-GB"/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'اطلاعات جداول'!$B$3:$B$8</c:f>
              <c:strCache>
                <c:ptCount val="6"/>
                <c:pt idx="0">
                  <c:v>فروردین ماه 95</c:v>
                </c:pt>
                <c:pt idx="1">
                  <c:v>اردیبهشت ماه 95</c:v>
                </c:pt>
                <c:pt idx="2">
                  <c:v>خرداد ماه 95</c:v>
                </c:pt>
                <c:pt idx="3">
                  <c:v>تیر ماه 95</c:v>
                </c:pt>
                <c:pt idx="4">
                  <c:v>مرداد ماه 95</c:v>
                </c:pt>
                <c:pt idx="5">
                  <c:v>شهریور ماه 95</c:v>
                </c:pt>
              </c:strCache>
            </c:strRef>
          </c:cat>
          <c:val>
            <c:numRef>
              <c:f>'اطلاعات جداول'!$F$3:$F$8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0646936"/>
        <c:axId val="130647320"/>
      </c:barChart>
      <c:catAx>
        <c:axId val="130646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GB" baseline="0">
                <a:cs typeface="B Nazanin" pitchFamily="2" charset="-78"/>
              </a:defRPr>
            </a:pPr>
            <a:endParaRPr lang="fa-IR"/>
          </a:p>
        </c:txPr>
        <c:crossAx val="130647320"/>
        <c:crosses val="autoZero"/>
        <c:auto val="1"/>
        <c:lblAlgn val="ctr"/>
        <c:lblOffset val="100"/>
        <c:noMultiLvlLbl val="0"/>
      </c:catAx>
      <c:valAx>
        <c:axId val="13064732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fa-IR"/>
          </a:p>
        </c:txPr>
        <c:crossAx val="13064693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n-GB" sz="1000" baseline="0">
                <a:cs typeface="B Nazanin" pitchFamily="2" charset="-78"/>
              </a:defRPr>
            </a:pPr>
            <a:endParaRPr lang="fa-IR"/>
          </a:p>
        </c:txPr>
      </c:legendEntry>
      <c:layout>
        <c:manualLayout>
          <c:xMode val="edge"/>
          <c:yMode val="edge"/>
          <c:x val="0.9006616319444446"/>
          <c:y val="4.6905902777777245E-2"/>
          <c:w val="8.6582051233975929E-2"/>
          <c:h val="0.86588333333334155"/>
        </c:manualLayout>
      </c:layout>
      <c:overlay val="0"/>
      <c:txPr>
        <a:bodyPr/>
        <a:lstStyle/>
        <a:p>
          <a:pPr>
            <a:defRPr lang="en-GB" baseline="0">
              <a:cs typeface="B Nazanin" pitchFamily="2" charset="-78"/>
            </a:defRPr>
          </a:pPr>
          <a:endParaRPr lang="fa-IR"/>
        </a:p>
      </c:txPr>
    </c:legend>
    <c:plotVisOnly val="1"/>
    <c:dispBlanksAs val="gap"/>
    <c:showDLblsOverMax val="0"/>
  </c:chart>
  <c:printSettings>
    <c:headerFooter/>
    <c:pageMargins b="0.7500000000000121" l="0.70000000000000062" r="0.70000000000000062" t="0.7500000000000121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361329833771009"/>
          <c:y val="5.2647929248160898E-2"/>
          <c:w val="0.70290201224848514"/>
          <c:h val="0.76584885553988769"/>
        </c:manualLayout>
      </c:layout>
      <c:barChart>
        <c:barDir val="col"/>
        <c:grouping val="clustered"/>
        <c:varyColors val="0"/>
        <c:ser>
          <c:idx val="0"/>
          <c:order val="0"/>
          <c:tx>
            <c:v>پیشرفت فیزیکی ماهیانه مطابق برنامه جبرانی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lang="en-GB"/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'اطلاعات جداول'!$B$14:$B$18</c:f>
              <c:strCache>
                <c:ptCount val="5"/>
                <c:pt idx="0">
                  <c:v>اردیبهشت ماه 95</c:v>
                </c:pt>
                <c:pt idx="1">
                  <c:v>خرداد ماه 95</c:v>
                </c:pt>
                <c:pt idx="2">
                  <c:v>تیر ماه 95</c:v>
                </c:pt>
                <c:pt idx="3">
                  <c:v>مرداد ماه 95</c:v>
                </c:pt>
                <c:pt idx="4">
                  <c:v>شهریور ماه 95</c:v>
                </c:pt>
              </c:strCache>
            </c:strRef>
          </c:cat>
          <c:val>
            <c:numRef>
              <c:f>'اطلاعات جداول'!$K$14:$K$18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v>پیشرفت فیزیکی ماهیانه کسب شده (جبرانی)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lang="en-GB"/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'اطلاعات جداول'!$B$14:$B$18</c:f>
              <c:strCache>
                <c:ptCount val="5"/>
                <c:pt idx="0">
                  <c:v>اردیبهشت ماه 95</c:v>
                </c:pt>
                <c:pt idx="1">
                  <c:v>خرداد ماه 95</c:v>
                </c:pt>
                <c:pt idx="2">
                  <c:v>تیر ماه 95</c:v>
                </c:pt>
                <c:pt idx="3">
                  <c:v>مرداد ماه 95</c:v>
                </c:pt>
                <c:pt idx="4">
                  <c:v>شهریور ماه 95</c:v>
                </c:pt>
              </c:strCache>
            </c:strRef>
          </c:cat>
          <c:val>
            <c:numRef>
              <c:f>'اطلاعات جداول'!$H$14:$H$18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1393392"/>
        <c:axId val="131393784"/>
      </c:barChart>
      <c:catAx>
        <c:axId val="131393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fa-IR"/>
          </a:p>
        </c:txPr>
        <c:crossAx val="131393784"/>
        <c:crosses val="autoZero"/>
        <c:auto val="1"/>
        <c:lblAlgn val="ctr"/>
        <c:lblOffset val="100"/>
        <c:noMultiLvlLbl val="0"/>
      </c:catAx>
      <c:valAx>
        <c:axId val="13139378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fa-IR"/>
          </a:p>
        </c:txPr>
        <c:crossAx val="131393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540419947506551"/>
          <c:y val="3.4499586663609916E-2"/>
          <c:w val="0.13792913385827094"/>
          <c:h val="0.8598711226843766"/>
        </c:manualLayout>
      </c:layout>
      <c:overlay val="0"/>
      <c:txPr>
        <a:bodyPr/>
        <a:lstStyle/>
        <a:p>
          <a:pPr>
            <a:defRPr lang="en-GB"/>
          </a:pPr>
          <a:endParaRPr lang="fa-IR"/>
        </a:p>
      </c:txPr>
    </c:legend>
    <c:plotVisOnly val="1"/>
    <c:dispBlanksAs val="gap"/>
    <c:showDLblsOverMax val="0"/>
  </c:chart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28934296511396"/>
          <c:y val="1.4605983826923978E-2"/>
          <c:w val="0.75606837637753377"/>
          <c:h val="0.84061977990245396"/>
        </c:manualLayout>
      </c:layout>
      <c:lineChart>
        <c:grouping val="standard"/>
        <c:varyColors val="0"/>
        <c:ser>
          <c:idx val="0"/>
          <c:order val="0"/>
          <c:tx>
            <c:v>پیشرفت فیزیکی تجمعی مطابق برنامه</c:v>
          </c:tx>
          <c:dLbls>
            <c:delete val="1"/>
          </c:dLbls>
          <c:cat>
            <c:strRef>
              <c:f>'اطلاعات جداول'!$B$3:$B$8</c:f>
              <c:strCache>
                <c:ptCount val="6"/>
                <c:pt idx="0">
                  <c:v>فروردین ماه 95</c:v>
                </c:pt>
                <c:pt idx="1">
                  <c:v>اردیبهشت ماه 95</c:v>
                </c:pt>
                <c:pt idx="2">
                  <c:v>خرداد ماه 95</c:v>
                </c:pt>
                <c:pt idx="3">
                  <c:v>تیر ماه 95</c:v>
                </c:pt>
                <c:pt idx="4">
                  <c:v>مرداد ماه 95</c:v>
                </c:pt>
                <c:pt idx="5">
                  <c:v>شهریور ماه 95</c:v>
                </c:pt>
              </c:strCache>
            </c:strRef>
          </c:cat>
          <c:val>
            <c:numRef>
              <c:f>'اطلاعات جداول'!$N$3:$N$8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پیشرفت فیزیکی تجمعی کسب شده</c:v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fa-IR" sz="800"/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'اطلاعات جداول'!$B$3:$B$8</c:f>
              <c:strCache>
                <c:ptCount val="6"/>
                <c:pt idx="0">
                  <c:v>فروردین ماه 95</c:v>
                </c:pt>
                <c:pt idx="1">
                  <c:v>اردیبهشت ماه 95</c:v>
                </c:pt>
                <c:pt idx="2">
                  <c:v>خرداد ماه 95</c:v>
                </c:pt>
                <c:pt idx="3">
                  <c:v>تیر ماه 95</c:v>
                </c:pt>
                <c:pt idx="4">
                  <c:v>مرداد ماه 95</c:v>
                </c:pt>
                <c:pt idx="5">
                  <c:v>شهریور ماه 95</c:v>
                </c:pt>
              </c:strCache>
            </c:strRef>
          </c:cat>
          <c:val>
            <c:numRef>
              <c:f>'اطلاعات جداول'!$E$3:$E$8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1394568"/>
        <c:axId val="131394960"/>
      </c:lineChart>
      <c:catAx>
        <c:axId val="131394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GB" baseline="0">
                <a:cs typeface="B Nazanin" pitchFamily="2" charset="-78"/>
              </a:defRPr>
            </a:pPr>
            <a:endParaRPr lang="fa-IR"/>
          </a:p>
        </c:txPr>
        <c:crossAx val="131394960"/>
        <c:crosses val="autoZero"/>
        <c:auto val="1"/>
        <c:lblAlgn val="ctr"/>
        <c:lblOffset val="100"/>
        <c:noMultiLvlLbl val="0"/>
      </c:catAx>
      <c:valAx>
        <c:axId val="13139496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fa-IR"/>
          </a:p>
        </c:txPr>
        <c:crossAx val="131394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509506044742592"/>
          <c:y val="0.15727335429641998"/>
          <c:w val="0.11490490067759078"/>
          <c:h val="0.61759550240941052"/>
        </c:manualLayout>
      </c:layout>
      <c:overlay val="0"/>
      <c:txPr>
        <a:bodyPr/>
        <a:lstStyle/>
        <a:p>
          <a:pPr>
            <a:defRPr lang="en-GB" baseline="0">
              <a:cs typeface="B Nazanin" pitchFamily="2" charset="-78"/>
            </a:defRPr>
          </a:pPr>
          <a:endParaRPr lang="fa-IR"/>
        </a:p>
      </c:txPr>
    </c:legend>
    <c:plotVisOnly val="1"/>
    <c:dispBlanksAs val="gap"/>
    <c:showDLblsOverMax val="0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361329833771009"/>
          <c:y val="5.13585977626181E-2"/>
          <c:w val="0.66185892388452505"/>
          <c:h val="0.77158314456584576"/>
        </c:manualLayout>
      </c:layout>
      <c:lineChart>
        <c:grouping val="standard"/>
        <c:varyColors val="0"/>
        <c:ser>
          <c:idx val="0"/>
          <c:order val="0"/>
          <c:tx>
            <c:v>پیشرفت فیزیکی تجمعی مطابق برنامه جبرانی</c:v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GB"/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'اطلاعات جداول'!$B$14:$B$18</c:f>
              <c:strCache>
                <c:ptCount val="5"/>
                <c:pt idx="0">
                  <c:v>اردیبهشت ماه 95</c:v>
                </c:pt>
                <c:pt idx="1">
                  <c:v>خرداد ماه 95</c:v>
                </c:pt>
                <c:pt idx="2">
                  <c:v>تیر ماه 95</c:v>
                </c:pt>
                <c:pt idx="3">
                  <c:v>مرداد ماه 95</c:v>
                </c:pt>
                <c:pt idx="4">
                  <c:v>شهریور ماه 95</c:v>
                </c:pt>
              </c:strCache>
            </c:strRef>
          </c:cat>
          <c:val>
            <c:numRef>
              <c:f>'اطلاعات جداول'!$N$14:$N$18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پیشرفت فیزیکی تجمعی کسب شده (جبرانی)</c:v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GB" sz="700"/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'اطلاعات جداول'!$B$14:$B$18</c:f>
              <c:strCache>
                <c:ptCount val="5"/>
                <c:pt idx="0">
                  <c:v>اردیبهشت ماه 95</c:v>
                </c:pt>
                <c:pt idx="1">
                  <c:v>خرداد ماه 95</c:v>
                </c:pt>
                <c:pt idx="2">
                  <c:v>تیر ماه 95</c:v>
                </c:pt>
                <c:pt idx="3">
                  <c:v>مرداد ماه 95</c:v>
                </c:pt>
                <c:pt idx="4">
                  <c:v>شهریور ماه 95</c:v>
                </c:pt>
              </c:strCache>
            </c:strRef>
          </c:cat>
          <c:val>
            <c:numRef>
              <c:f>'اطلاعات جداول'!$E$14:$E$18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1395744"/>
        <c:axId val="131620296"/>
      </c:lineChart>
      <c:catAx>
        <c:axId val="131395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GB" sz="700"/>
            </a:pPr>
            <a:endParaRPr lang="fa-IR"/>
          </a:p>
        </c:txPr>
        <c:crossAx val="131620296"/>
        <c:crosses val="autoZero"/>
        <c:auto val="1"/>
        <c:lblAlgn val="ctr"/>
        <c:lblOffset val="100"/>
        <c:noMultiLvlLbl val="0"/>
      </c:catAx>
      <c:valAx>
        <c:axId val="13162029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fa-IR"/>
          </a:p>
        </c:txPr>
        <c:crossAx val="131395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0277777777778"/>
          <c:y val="7.8280319992307237E-2"/>
          <c:w val="0.16230555555555537"/>
          <c:h val="0.83418729450022788"/>
        </c:manualLayout>
      </c:layout>
      <c:overlay val="0"/>
      <c:txPr>
        <a:bodyPr/>
        <a:lstStyle/>
        <a:p>
          <a:pPr>
            <a:defRPr lang="en-GB"/>
          </a:pPr>
          <a:endParaRPr lang="fa-IR"/>
        </a:p>
      </c:txPr>
    </c:legend>
    <c:plotVisOnly val="1"/>
    <c:dispBlanksAs val="gap"/>
    <c:showDLblsOverMax val="0"/>
  </c:chart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82867397427783E-2"/>
          <c:y val="9.9778112811080524E-2"/>
          <c:w val="0.73812401574803665"/>
          <c:h val="0.72330279249317952"/>
        </c:manualLayout>
      </c:layout>
      <c:barChart>
        <c:barDir val="col"/>
        <c:grouping val="clustered"/>
        <c:varyColors val="0"/>
        <c:ser>
          <c:idx val="0"/>
          <c:order val="0"/>
          <c:tx>
            <c:v>نمودار ماشین آلات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fa-IR"/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'اطلاعات جداول'!$B$13:$B$18</c:f>
              <c:strCache>
                <c:ptCount val="6"/>
                <c:pt idx="0">
                  <c:v>فروردین ماه 95</c:v>
                </c:pt>
                <c:pt idx="1">
                  <c:v>اردیبهشت ماه 95</c:v>
                </c:pt>
                <c:pt idx="2">
                  <c:v>خرداد ماه 95</c:v>
                </c:pt>
                <c:pt idx="3">
                  <c:v>تیر ماه 95</c:v>
                </c:pt>
                <c:pt idx="4">
                  <c:v>مرداد ماه 95</c:v>
                </c:pt>
                <c:pt idx="5">
                  <c:v>شهریور ماه 95</c:v>
                </c:pt>
              </c:strCache>
            </c:strRef>
          </c:cat>
          <c:val>
            <c:numRef>
              <c:f>'جدول ماشین آلات'!$G$44:$R$44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1621080"/>
        <c:axId val="131621472"/>
      </c:barChart>
      <c:catAx>
        <c:axId val="131621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lang="en-GB" sz="900">
                <a:cs typeface="B Nazanin" pitchFamily="2" charset="-78"/>
              </a:defRPr>
            </a:pPr>
            <a:endParaRPr lang="fa-IR"/>
          </a:p>
        </c:txPr>
        <c:crossAx val="131621472"/>
        <c:crosses val="autoZero"/>
        <c:auto val="1"/>
        <c:lblAlgn val="ctr"/>
        <c:lblOffset val="100"/>
        <c:noMultiLvlLbl val="0"/>
      </c:catAx>
      <c:valAx>
        <c:axId val="131621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lang="en-GB" baseline="0">
                    <a:cs typeface="B Nazanin" pitchFamily="2" charset="-78"/>
                  </a:defRPr>
                </a:pPr>
                <a:r>
                  <a:rPr lang="fa-IR" baseline="0">
                    <a:cs typeface="B Nazanin" pitchFamily="2" charset="-78"/>
                  </a:rPr>
                  <a:t>دستگاه روز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fa-IR"/>
          </a:p>
        </c:txPr>
        <c:crossAx val="1316210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GB" baseline="0">
              <a:cs typeface="B Nazanin" pitchFamily="2" charset="-78"/>
            </a:defRPr>
          </a:pPr>
          <a:endParaRPr lang="fa-IR"/>
        </a:p>
      </c:txPr>
    </c:legend>
    <c:plotVisOnly val="1"/>
    <c:dispBlanksAs val="gap"/>
    <c:showDLblsOverMax val="0"/>
  </c:chart>
  <c:printSettings>
    <c:headerFooter/>
    <c:pageMargins b="0.75000000000001243" l="0.70000000000000062" r="0.70000000000000062" t="0.75000000000001243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نمودار نیروی انسانی مدیریتی</c:v>
          </c:tx>
          <c:invertIfNegative val="0"/>
          <c:cat>
            <c:strRef>
              <c:f>'جدول نیروی انسانی1'!$F$10:$Q$10</c:f>
              <c:strCache>
                <c:ptCount val="6"/>
                <c:pt idx="0">
                  <c:v>فروردین ماه 95</c:v>
                </c:pt>
                <c:pt idx="1">
                  <c:v>اردیبهشت ماه 95</c:v>
                </c:pt>
                <c:pt idx="2">
                  <c:v>خرداد ماه 95</c:v>
                </c:pt>
                <c:pt idx="3">
                  <c:v>تیر ماه 95</c:v>
                </c:pt>
                <c:pt idx="4">
                  <c:v>مرداد ماه 95</c:v>
                </c:pt>
                <c:pt idx="5">
                  <c:v>شهریور ماه 95</c:v>
                </c:pt>
              </c:strCache>
            </c:strRef>
          </c:cat>
          <c:val>
            <c:numRef>
              <c:f>'جدول نیروی انسانی1'!$F$24:$Q$24</c:f>
              <c:numCache>
                <c:formatCode>0</c:formatCode>
                <c:ptCount val="12"/>
                <c:pt idx="0">
                  <c:v>313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622256"/>
        <c:axId val="131622648"/>
      </c:barChart>
      <c:catAx>
        <c:axId val="131622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lang="en-GB">
                <a:cs typeface="B Nazanin" pitchFamily="2" charset="-78"/>
              </a:defRPr>
            </a:pPr>
            <a:endParaRPr lang="fa-IR"/>
          </a:p>
        </c:txPr>
        <c:crossAx val="131622648"/>
        <c:crosses val="autoZero"/>
        <c:auto val="1"/>
        <c:lblAlgn val="ctr"/>
        <c:lblOffset val="100"/>
        <c:noMultiLvlLbl val="0"/>
      </c:catAx>
      <c:valAx>
        <c:axId val="131622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fa-IR">
                    <a:cs typeface="B Nazanin" pitchFamily="2" charset="-78"/>
                  </a:rPr>
                  <a:t>نفر- روز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fa-IR"/>
          </a:p>
        </c:txPr>
        <c:crossAx val="13162225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n-GB" baseline="0">
                <a:cs typeface="B Nazanin" pitchFamily="2" charset="-78"/>
              </a:defRPr>
            </a:pPr>
            <a:endParaRPr lang="fa-IR"/>
          </a:p>
        </c:txPr>
      </c:legendEntry>
      <c:overlay val="0"/>
      <c:txPr>
        <a:bodyPr/>
        <a:lstStyle/>
        <a:p>
          <a:pPr>
            <a:defRPr lang="en-GB"/>
          </a:pPr>
          <a:endParaRPr lang="fa-IR"/>
        </a:p>
      </c:txPr>
    </c:legend>
    <c:plotVisOnly val="1"/>
    <c:dispBlanksAs val="gap"/>
    <c:showDLblsOverMax val="0"/>
  </c:chart>
  <c:printSettings>
    <c:headerFooter/>
    <c:pageMargins b="0.75000000000001166" l="0.70000000000000062" r="0.70000000000000062" t="0.75000000000001166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10268034677499"/>
          <c:y val="0.11126771571711892"/>
          <c:w val="0.64260542432196865"/>
          <c:h val="0.70070819923885064"/>
        </c:manualLayout>
      </c:layout>
      <c:barChart>
        <c:barDir val="col"/>
        <c:grouping val="clustered"/>
        <c:varyColors val="0"/>
        <c:ser>
          <c:idx val="0"/>
          <c:order val="0"/>
          <c:tx>
            <c:v>نمودار نیروی انسانی اجرایی</c:v>
          </c:tx>
          <c:invertIfNegative val="0"/>
          <c:cat>
            <c:strRef>
              <c:f>'اطلاعات جداول'!$B$13:$B$18</c:f>
              <c:strCache>
                <c:ptCount val="6"/>
                <c:pt idx="0">
                  <c:v>فروردین ماه 95</c:v>
                </c:pt>
                <c:pt idx="1">
                  <c:v>اردیبهشت ماه 95</c:v>
                </c:pt>
                <c:pt idx="2">
                  <c:v>خرداد ماه 95</c:v>
                </c:pt>
                <c:pt idx="3">
                  <c:v>تیر ماه 95</c:v>
                </c:pt>
                <c:pt idx="4">
                  <c:v>مرداد ماه 95</c:v>
                </c:pt>
                <c:pt idx="5">
                  <c:v>شهریور ماه 95</c:v>
                </c:pt>
              </c:strCache>
            </c:strRef>
          </c:cat>
          <c:val>
            <c:numRef>
              <c:f>'جدول نیروی انسانی 2'!$F$34:$Q$34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623432"/>
        <c:axId val="131623824"/>
      </c:barChart>
      <c:catAx>
        <c:axId val="131623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lang="en-GB" baseline="0">
                <a:cs typeface="B Nazanin" pitchFamily="2" charset="-78"/>
              </a:defRPr>
            </a:pPr>
            <a:endParaRPr lang="fa-IR"/>
          </a:p>
        </c:txPr>
        <c:crossAx val="131623824"/>
        <c:crosses val="autoZero"/>
        <c:auto val="1"/>
        <c:lblAlgn val="ctr"/>
        <c:lblOffset val="100"/>
        <c:noMultiLvlLbl val="0"/>
      </c:catAx>
      <c:valAx>
        <c:axId val="131623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fa-IR">
                    <a:cs typeface="B Nazanin" pitchFamily="2" charset="-78"/>
                  </a:rPr>
                  <a:t>نفر-روز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fa-IR"/>
          </a:p>
        </c:txPr>
        <c:crossAx val="1316234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GB"/>
          </a:pPr>
          <a:endParaRPr lang="fa-IR"/>
        </a:p>
      </c:txPr>
    </c:legend>
    <c:plotVisOnly val="1"/>
    <c:dispBlanksAs val="gap"/>
    <c:showDLblsOverMax val="0"/>
  </c:chart>
  <c:printSettings>
    <c:headerFooter/>
    <c:pageMargins b="0.75000000000001166" l="0.70000000000000062" r="0.70000000000000062" t="0.75000000000001166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573437500000028E-2"/>
          <c:y val="4.8959027777777775E-2"/>
          <c:w val="0.77214531250001905"/>
          <c:h val="0.6709125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v>پیشرفت زمانی ماهیانه مطابق برنامه جبرانی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lang="en-GB"/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'اطلاعات جداول'!$B$14:$B$18</c:f>
              <c:strCache>
                <c:ptCount val="5"/>
                <c:pt idx="0">
                  <c:v>اردیبهشت ماه 95</c:v>
                </c:pt>
                <c:pt idx="1">
                  <c:v>خرداد ماه 95</c:v>
                </c:pt>
                <c:pt idx="2">
                  <c:v>تیر ماه 95</c:v>
                </c:pt>
                <c:pt idx="3">
                  <c:v>مرداد ماه 95</c:v>
                </c:pt>
                <c:pt idx="4">
                  <c:v>شهریور ماه 95</c:v>
                </c:pt>
              </c:strCache>
            </c:strRef>
          </c:cat>
          <c:val>
            <c:numRef>
              <c:f>'اطلاعات جداول'!$I$14:$I$18</c:f>
              <c:numCache>
                <c:formatCode>0.00%</c:formatCode>
                <c:ptCount val="5"/>
              </c:numCache>
            </c:numRef>
          </c:val>
        </c:ser>
        <c:ser>
          <c:idx val="1"/>
          <c:order val="1"/>
          <c:tx>
            <c:v>پیشرفت زمانی ماهیانه کسب شده (جبرانی)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lang="en-GB"/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'اطلاعات جداول'!$B$14:$B$18</c:f>
              <c:strCache>
                <c:ptCount val="5"/>
                <c:pt idx="0">
                  <c:v>اردیبهشت ماه 95</c:v>
                </c:pt>
                <c:pt idx="1">
                  <c:v>خرداد ماه 95</c:v>
                </c:pt>
                <c:pt idx="2">
                  <c:v>تیر ماه 95</c:v>
                </c:pt>
                <c:pt idx="3">
                  <c:v>مرداد ماه 95</c:v>
                </c:pt>
                <c:pt idx="4">
                  <c:v>شهریور ماه 95</c:v>
                </c:pt>
              </c:strCache>
            </c:strRef>
          </c:cat>
          <c:val>
            <c:numRef>
              <c:f>'اطلاعات جداول'!$F$14:$F$18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070536"/>
        <c:axId val="131070920"/>
      </c:barChart>
      <c:catAx>
        <c:axId val="131070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fa-IR"/>
          </a:p>
        </c:txPr>
        <c:crossAx val="131070920"/>
        <c:crosses val="autoZero"/>
        <c:auto val="1"/>
        <c:lblAlgn val="ctr"/>
        <c:lblOffset val="100"/>
        <c:noMultiLvlLbl val="0"/>
      </c:catAx>
      <c:valAx>
        <c:axId val="13107092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fa-IR"/>
          </a:p>
        </c:txPr>
        <c:crossAx val="131070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274097222223056"/>
          <c:y val="5.1477777777777775E-2"/>
          <c:w val="0.11665135608049"/>
          <c:h val="0.78857247010789999"/>
        </c:manualLayout>
      </c:layout>
      <c:overlay val="0"/>
      <c:txPr>
        <a:bodyPr/>
        <a:lstStyle/>
        <a:p>
          <a:pPr>
            <a:defRPr lang="en-GB"/>
          </a:pPr>
          <a:endParaRPr lang="fa-IR"/>
        </a:p>
      </c:txPr>
    </c:legend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062512998095263E-2"/>
          <c:y val="1.4257032766782671E-2"/>
          <c:w val="0.73633454861111114"/>
          <c:h val="0.70892385620916443"/>
        </c:manualLayout>
      </c:layout>
      <c:lineChart>
        <c:grouping val="standard"/>
        <c:varyColors val="0"/>
        <c:ser>
          <c:idx val="0"/>
          <c:order val="0"/>
          <c:tx>
            <c:v>پیشرفت زمانی تجمعی مطابق برنامه</c:v>
          </c:tx>
          <c:dLbls>
            <c:delete val="1"/>
          </c:dLbls>
          <c:cat>
            <c:strRef>
              <c:f>'اطلاعات جداول'!$B$3:$B$8</c:f>
              <c:strCache>
                <c:ptCount val="6"/>
                <c:pt idx="0">
                  <c:v>فروردین ماه 95</c:v>
                </c:pt>
                <c:pt idx="1">
                  <c:v>اردیبهشت ماه 95</c:v>
                </c:pt>
                <c:pt idx="2">
                  <c:v>خرداد ماه 95</c:v>
                </c:pt>
                <c:pt idx="3">
                  <c:v>تیر ماه 95</c:v>
                </c:pt>
                <c:pt idx="4">
                  <c:v>مرداد ماه 95</c:v>
                </c:pt>
                <c:pt idx="5">
                  <c:v>شهریور ماه 95</c:v>
                </c:pt>
              </c:strCache>
            </c:strRef>
          </c:cat>
          <c:val>
            <c:numRef>
              <c:f>'اطلاعات جداول'!$L$3:$L$8</c:f>
              <c:numCache>
                <c:formatCode>0.00%</c:formatCode>
                <c:ptCount val="6"/>
              </c:numCache>
            </c:numRef>
          </c:val>
          <c:smooth val="0"/>
        </c:ser>
        <c:ser>
          <c:idx val="1"/>
          <c:order val="1"/>
          <c:tx>
            <c:v>پیشرفت زمانی تجمعی کسب شده</c:v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GB"/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'اطلاعات جداول'!$B$3:$B$8</c:f>
              <c:strCache>
                <c:ptCount val="6"/>
                <c:pt idx="0">
                  <c:v>فروردین ماه 95</c:v>
                </c:pt>
                <c:pt idx="1">
                  <c:v>اردیبهشت ماه 95</c:v>
                </c:pt>
                <c:pt idx="2">
                  <c:v>خرداد ماه 95</c:v>
                </c:pt>
                <c:pt idx="3">
                  <c:v>تیر ماه 95</c:v>
                </c:pt>
                <c:pt idx="4">
                  <c:v>مرداد ماه 95</c:v>
                </c:pt>
                <c:pt idx="5">
                  <c:v>شهریور ماه 95</c:v>
                </c:pt>
              </c:strCache>
            </c:strRef>
          </c:cat>
          <c:val>
            <c:numRef>
              <c:f>'اطلاعات جداول'!$C$3:$C$8</c:f>
              <c:numCache>
                <c:formatCode>0.00%</c:formatCode>
                <c:ptCount val="6"/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0147264"/>
        <c:axId val="130737272"/>
      </c:lineChart>
      <c:catAx>
        <c:axId val="130147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GB" baseline="0">
                <a:cs typeface="B Nazanin" pitchFamily="2" charset="-78"/>
              </a:defRPr>
            </a:pPr>
            <a:endParaRPr lang="fa-IR"/>
          </a:p>
        </c:txPr>
        <c:crossAx val="130737272"/>
        <c:crosses val="autoZero"/>
        <c:auto val="1"/>
        <c:lblAlgn val="ctr"/>
        <c:lblOffset val="100"/>
        <c:noMultiLvlLbl val="0"/>
      </c:catAx>
      <c:valAx>
        <c:axId val="13073727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fa-IR"/>
          </a:p>
        </c:txPr>
        <c:crossAx val="130147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018437499999958"/>
          <c:y val="4.5616993464052284E-2"/>
          <c:w val="0.10981562500000012"/>
          <c:h val="0.91789117647060303"/>
        </c:manualLayout>
      </c:layout>
      <c:overlay val="0"/>
      <c:txPr>
        <a:bodyPr/>
        <a:lstStyle/>
        <a:p>
          <a:pPr>
            <a:defRPr lang="en-GB" sz="900" baseline="0">
              <a:cs typeface="B Nazanin" pitchFamily="2" charset="-78"/>
            </a:defRPr>
          </a:pPr>
          <a:endParaRPr lang="fa-IR"/>
        </a:p>
      </c:txPr>
    </c:legend>
    <c:plotVisOnly val="1"/>
    <c:dispBlanksAs val="gap"/>
    <c:showDLblsOverMax val="0"/>
  </c:chart>
  <c:printSettings>
    <c:headerFooter/>
    <c:pageMargins b="0.7500000000000121" l="0.70000000000000062" r="0.70000000000000062" t="0.7500000000000121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06342140632322"/>
          <c:y val="3.8835972948512494E-2"/>
          <c:w val="0.73171293413243077"/>
          <c:h val="0.73895655555696327"/>
        </c:manualLayout>
      </c:layout>
      <c:lineChart>
        <c:grouping val="standard"/>
        <c:varyColors val="0"/>
        <c:ser>
          <c:idx val="0"/>
          <c:order val="0"/>
          <c:tx>
            <c:v>پیشرفت زمانی تجمعی مطابق برنامه جبرانی</c:v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GB"/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'اطلاعات جداول'!$B$14:$B$18</c:f>
              <c:strCache>
                <c:ptCount val="5"/>
                <c:pt idx="0">
                  <c:v>اردیبهشت ماه 95</c:v>
                </c:pt>
                <c:pt idx="1">
                  <c:v>خرداد ماه 95</c:v>
                </c:pt>
                <c:pt idx="2">
                  <c:v>تیر ماه 95</c:v>
                </c:pt>
                <c:pt idx="3">
                  <c:v>مرداد ماه 95</c:v>
                </c:pt>
                <c:pt idx="4">
                  <c:v>شهریور ماه 95</c:v>
                </c:pt>
              </c:strCache>
            </c:strRef>
          </c:cat>
          <c:val>
            <c:numRef>
              <c:f>'اطلاعات جداول'!$L$14:$L$18</c:f>
              <c:numCache>
                <c:formatCode>0.00%</c:formatCode>
                <c:ptCount val="5"/>
              </c:numCache>
            </c:numRef>
          </c:val>
          <c:smooth val="0"/>
        </c:ser>
        <c:ser>
          <c:idx val="1"/>
          <c:order val="1"/>
          <c:tx>
            <c:v>پیشرفت زمانی کسب شده تجمعی (جبرانی)</c:v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GB"/>
                </a:pPr>
                <a:endParaRPr lang="fa-I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'اطلاعات جداول'!$B$14:$B$18</c:f>
              <c:strCache>
                <c:ptCount val="5"/>
                <c:pt idx="0">
                  <c:v>اردیبهشت ماه 95</c:v>
                </c:pt>
                <c:pt idx="1">
                  <c:v>خرداد ماه 95</c:v>
                </c:pt>
                <c:pt idx="2">
                  <c:v>تیر ماه 95</c:v>
                </c:pt>
                <c:pt idx="3">
                  <c:v>مرداد ماه 95</c:v>
                </c:pt>
                <c:pt idx="4">
                  <c:v>شهریور ماه 95</c:v>
                </c:pt>
              </c:strCache>
            </c:strRef>
          </c:cat>
          <c:val>
            <c:numRef>
              <c:f>'اطلاعات جداول'!$C$14:$C$18</c:f>
              <c:numCache>
                <c:formatCode>0.00%</c:formatCode>
                <c:ptCount val="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743264"/>
        <c:axId val="131181696"/>
      </c:lineChart>
      <c:catAx>
        <c:axId val="130743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fa-IR"/>
          </a:p>
        </c:txPr>
        <c:crossAx val="131181696"/>
        <c:crosses val="autoZero"/>
        <c:auto val="1"/>
        <c:lblAlgn val="ctr"/>
        <c:lblOffset val="100"/>
        <c:noMultiLvlLbl val="0"/>
      </c:catAx>
      <c:valAx>
        <c:axId val="13118169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fa-IR"/>
          </a:p>
        </c:txPr>
        <c:crossAx val="130743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493120968333636"/>
          <c:y val="7.6168932433526834E-2"/>
          <c:w val="0.13168296534318349"/>
          <c:h val="0.8581559619534056"/>
        </c:manualLayout>
      </c:layout>
      <c:overlay val="0"/>
      <c:txPr>
        <a:bodyPr/>
        <a:lstStyle/>
        <a:p>
          <a:pPr>
            <a:defRPr lang="en-GB"/>
          </a:pPr>
          <a:endParaRPr lang="fa-IR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9"/>
    </mc:Choice>
    <mc:Fallback>
      <c:style val="9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46787966122499E-2"/>
          <c:y val="3.1496509744792539E-2"/>
          <c:w val="0.79720654567077187"/>
          <c:h val="0.7883042385659238"/>
        </c:manualLayout>
      </c:layout>
      <c:barChart>
        <c:barDir val="col"/>
        <c:grouping val="clustered"/>
        <c:varyColors val="0"/>
        <c:ser>
          <c:idx val="0"/>
          <c:order val="0"/>
          <c:tx>
            <c:v>پیشرفت ریالی ماهیانه مطابق برنامه</c:v>
          </c:tx>
          <c:invertIfNegative val="0"/>
          <c:dLbls>
            <c:delete val="1"/>
          </c:dLbls>
          <c:cat>
            <c:strRef>
              <c:f>'اطلاعات جداول'!$B$3:$B$8</c:f>
              <c:strCache>
                <c:ptCount val="6"/>
                <c:pt idx="0">
                  <c:v>فروردین ماه 95</c:v>
                </c:pt>
                <c:pt idx="1">
                  <c:v>اردیبهشت ماه 95</c:v>
                </c:pt>
                <c:pt idx="2">
                  <c:v>خرداد ماه 95</c:v>
                </c:pt>
                <c:pt idx="3">
                  <c:v>تیر ماه 95</c:v>
                </c:pt>
                <c:pt idx="4">
                  <c:v>مرداد ماه 95</c:v>
                </c:pt>
                <c:pt idx="5">
                  <c:v>شهریور ماه 95</c:v>
                </c:pt>
              </c:strCache>
            </c:strRef>
          </c:cat>
          <c:val>
            <c:numRef>
              <c:f>'اطلاعات جداول'!$J$3:$J$8</c:f>
              <c:numCache>
                <c:formatCode>0.00%</c:formatCode>
                <c:ptCount val="6"/>
              </c:numCache>
            </c:numRef>
          </c:val>
        </c:ser>
        <c:ser>
          <c:idx val="1"/>
          <c:order val="1"/>
          <c:tx>
            <c:v>پیشرفت ریالی ماهیانه کسب شده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fa-IR"/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'اطلاعات جداول'!$B$3:$B$8</c:f>
              <c:strCache>
                <c:ptCount val="6"/>
                <c:pt idx="0">
                  <c:v>فروردین ماه 95</c:v>
                </c:pt>
                <c:pt idx="1">
                  <c:v>اردیبهشت ماه 95</c:v>
                </c:pt>
                <c:pt idx="2">
                  <c:v>خرداد ماه 95</c:v>
                </c:pt>
                <c:pt idx="3">
                  <c:v>تیر ماه 95</c:v>
                </c:pt>
                <c:pt idx="4">
                  <c:v>مرداد ماه 95</c:v>
                </c:pt>
                <c:pt idx="5">
                  <c:v>شهریور ماه 95</c:v>
                </c:pt>
              </c:strCache>
            </c:strRef>
          </c:cat>
          <c:val>
            <c:numRef>
              <c:f>'اطلاعات جداول'!$G$3:$G$8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0482680"/>
        <c:axId val="131155128"/>
      </c:barChart>
      <c:catAx>
        <c:axId val="130482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GB" baseline="0">
                <a:cs typeface="B Nazanin" pitchFamily="2" charset="-78"/>
              </a:defRPr>
            </a:pPr>
            <a:endParaRPr lang="fa-IR"/>
          </a:p>
        </c:txPr>
        <c:crossAx val="131155128"/>
        <c:crosses val="autoZero"/>
        <c:auto val="1"/>
        <c:lblAlgn val="ctr"/>
        <c:lblOffset val="100"/>
        <c:noMultiLvlLbl val="0"/>
      </c:catAx>
      <c:valAx>
        <c:axId val="13115512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fa-IR"/>
          </a:p>
        </c:txPr>
        <c:crossAx val="130482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066168513925349"/>
          <c:y val="0.17919740883453444"/>
          <c:w val="8.6582051233975929E-2"/>
          <c:h val="0.65862645892669225"/>
        </c:manualLayout>
      </c:layout>
      <c:overlay val="0"/>
      <c:txPr>
        <a:bodyPr/>
        <a:lstStyle/>
        <a:p>
          <a:pPr>
            <a:defRPr lang="en-GB" baseline="0">
              <a:cs typeface="B Nazanin" pitchFamily="2" charset="-78"/>
            </a:defRPr>
          </a:pPr>
          <a:endParaRPr lang="fa-IR"/>
        </a:p>
      </c:txPr>
    </c:legend>
    <c:plotVisOnly val="1"/>
    <c:dispBlanksAs val="gap"/>
    <c:showDLblsOverMax val="0"/>
  </c:chart>
  <c:printSettings>
    <c:headerFooter/>
    <c:pageMargins b="0" l="0" r="0" t="0" header="0.30000000000000032" footer="0.30000000000000032"/>
    <c:pageSetup paperSize="9"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75190972222221"/>
          <c:y val="4.8959027777777775E-2"/>
          <c:w val="0.72919843750001634"/>
          <c:h val="0.83296701388889838"/>
        </c:manualLayout>
      </c:layout>
      <c:barChart>
        <c:barDir val="col"/>
        <c:grouping val="clustered"/>
        <c:varyColors val="0"/>
        <c:ser>
          <c:idx val="0"/>
          <c:order val="0"/>
          <c:tx>
            <c:v>پیشرفت ریالی ماهیانه مطابق برنامه جبرانی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lang="en-GB"/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'اطلاعات جداول'!$B$14:$B$18</c:f>
              <c:strCache>
                <c:ptCount val="5"/>
                <c:pt idx="0">
                  <c:v>اردیبهشت ماه 95</c:v>
                </c:pt>
                <c:pt idx="1">
                  <c:v>خرداد ماه 95</c:v>
                </c:pt>
                <c:pt idx="2">
                  <c:v>تیر ماه 95</c:v>
                </c:pt>
                <c:pt idx="3">
                  <c:v>مرداد ماه 95</c:v>
                </c:pt>
                <c:pt idx="4">
                  <c:v>شهریور ماه 95</c:v>
                </c:pt>
              </c:strCache>
            </c:strRef>
          </c:cat>
          <c:val>
            <c:numRef>
              <c:f>'اطلاعات جداول'!$J$14:$J$18</c:f>
              <c:numCache>
                <c:formatCode>0.00%</c:formatCode>
                <c:ptCount val="5"/>
              </c:numCache>
            </c:numRef>
          </c:val>
        </c:ser>
        <c:ser>
          <c:idx val="1"/>
          <c:order val="1"/>
          <c:tx>
            <c:v>پیشرفت ریالی ماهیانه کسب شده (جبرانی)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lang="en-GB"/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'اطلاعات جداول'!$B$14:$B$18</c:f>
              <c:strCache>
                <c:ptCount val="5"/>
                <c:pt idx="0">
                  <c:v>اردیبهشت ماه 95</c:v>
                </c:pt>
                <c:pt idx="1">
                  <c:v>خرداد ماه 95</c:v>
                </c:pt>
                <c:pt idx="2">
                  <c:v>تیر ماه 95</c:v>
                </c:pt>
                <c:pt idx="3">
                  <c:v>مرداد ماه 95</c:v>
                </c:pt>
                <c:pt idx="4">
                  <c:v>شهریور ماه 95</c:v>
                </c:pt>
              </c:strCache>
            </c:strRef>
          </c:cat>
          <c:val>
            <c:numRef>
              <c:f>'اطلاعات جداول'!$G$14:$G$18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0797928"/>
        <c:axId val="130798320"/>
      </c:barChart>
      <c:catAx>
        <c:axId val="130797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fa-IR"/>
          </a:p>
        </c:txPr>
        <c:crossAx val="130798320"/>
        <c:crosses val="autoZero"/>
        <c:auto val="1"/>
        <c:lblAlgn val="ctr"/>
        <c:lblOffset val="100"/>
        <c:noMultiLvlLbl val="0"/>
      </c:catAx>
      <c:valAx>
        <c:axId val="13079832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fa-IR"/>
          </a:p>
        </c:txPr>
        <c:crossAx val="130797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317951388890279"/>
          <c:y val="8.4754861111113897E-2"/>
          <c:w val="0.13359131944444444"/>
          <c:h val="0.8569486111111243"/>
        </c:manualLayout>
      </c:layout>
      <c:overlay val="0"/>
      <c:txPr>
        <a:bodyPr/>
        <a:lstStyle/>
        <a:p>
          <a:pPr>
            <a:defRPr lang="en-GB"/>
          </a:pPr>
          <a:endParaRPr lang="fa-IR"/>
        </a:p>
      </c:txPr>
    </c:legend>
    <c:plotVisOnly val="1"/>
    <c:dispBlanksAs val="gap"/>
    <c:showDLblsOverMax val="0"/>
  </c:chart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7190295004019"/>
          <c:y val="2.6167552731974391E-2"/>
          <c:w val="0.75606837637753355"/>
          <c:h val="0.84061977990245396"/>
        </c:manualLayout>
      </c:layout>
      <c:lineChart>
        <c:grouping val="standard"/>
        <c:varyColors val="0"/>
        <c:ser>
          <c:idx val="0"/>
          <c:order val="0"/>
          <c:tx>
            <c:v>پیشرفت ریالی تجمعی مطابق برنامه</c:v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GB"/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'اطلاعات جداول'!$B$3:$B$8</c:f>
              <c:strCache>
                <c:ptCount val="6"/>
                <c:pt idx="0">
                  <c:v>فروردین ماه 95</c:v>
                </c:pt>
                <c:pt idx="1">
                  <c:v>اردیبهشت ماه 95</c:v>
                </c:pt>
                <c:pt idx="2">
                  <c:v>خرداد ماه 95</c:v>
                </c:pt>
                <c:pt idx="3">
                  <c:v>تیر ماه 95</c:v>
                </c:pt>
                <c:pt idx="4">
                  <c:v>مرداد ماه 95</c:v>
                </c:pt>
                <c:pt idx="5">
                  <c:v>شهریور ماه 95</c:v>
                </c:pt>
              </c:strCache>
            </c:strRef>
          </c:cat>
          <c:val>
            <c:numRef>
              <c:f>'اطلاعات جداول'!$M$3:$M$8</c:f>
              <c:numCache>
                <c:formatCode>0.00%</c:formatCode>
                <c:ptCount val="6"/>
              </c:numCache>
            </c:numRef>
          </c:val>
          <c:smooth val="0"/>
        </c:ser>
        <c:ser>
          <c:idx val="1"/>
          <c:order val="1"/>
          <c:tx>
            <c:v>پیشرفت زمانی تجمعی کسب شده</c:v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GB"/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'اطلاعات جداول'!$B$3:$B$8</c:f>
              <c:strCache>
                <c:ptCount val="6"/>
                <c:pt idx="0">
                  <c:v>فروردین ماه 95</c:v>
                </c:pt>
                <c:pt idx="1">
                  <c:v>اردیبهشت ماه 95</c:v>
                </c:pt>
                <c:pt idx="2">
                  <c:v>خرداد ماه 95</c:v>
                </c:pt>
                <c:pt idx="3">
                  <c:v>تیر ماه 95</c:v>
                </c:pt>
                <c:pt idx="4">
                  <c:v>مرداد ماه 95</c:v>
                </c:pt>
                <c:pt idx="5">
                  <c:v>شهریور ماه 95</c:v>
                </c:pt>
              </c:strCache>
            </c:strRef>
          </c:cat>
          <c:val>
            <c:numRef>
              <c:f>'اطلاعات جداول'!$D$3:$D$8</c:f>
              <c:numCache>
                <c:formatCode>0.00%</c:formatCode>
                <c:ptCount val="6"/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0799104"/>
        <c:axId val="130799496"/>
      </c:lineChart>
      <c:catAx>
        <c:axId val="130799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GB" baseline="0">
                <a:cs typeface="B Nazanin" pitchFamily="2" charset="-78"/>
              </a:defRPr>
            </a:pPr>
            <a:endParaRPr lang="fa-IR"/>
          </a:p>
        </c:txPr>
        <c:crossAx val="130799496"/>
        <c:crosses val="autoZero"/>
        <c:auto val="1"/>
        <c:lblAlgn val="ctr"/>
        <c:lblOffset val="100"/>
        <c:noMultiLvlLbl val="0"/>
      </c:catAx>
      <c:valAx>
        <c:axId val="13079949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fa-IR"/>
          </a:p>
        </c:txPr>
        <c:crossAx val="130799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509506044742592"/>
          <c:y val="0.2074797092671109"/>
          <c:w val="0.10872398412927473"/>
          <c:h val="0.46965596608116295"/>
        </c:manualLayout>
      </c:layout>
      <c:overlay val="0"/>
      <c:txPr>
        <a:bodyPr/>
        <a:lstStyle/>
        <a:p>
          <a:pPr>
            <a:defRPr lang="en-GB" baseline="0">
              <a:cs typeface="B Nazanin" pitchFamily="2" charset="-78"/>
            </a:defRPr>
          </a:pPr>
          <a:endParaRPr lang="fa-IR"/>
        </a:p>
      </c:txPr>
    </c:legend>
    <c:plotVisOnly val="1"/>
    <c:dispBlanksAs val="gap"/>
    <c:showDLblsOverMax val="0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93072916666672"/>
          <c:y val="4.8959027777777775E-2"/>
          <c:w val="0.71015815972221308"/>
          <c:h val="0.82635243055555563"/>
        </c:manualLayout>
      </c:layout>
      <c:lineChart>
        <c:grouping val="standard"/>
        <c:varyColors val="0"/>
        <c:ser>
          <c:idx val="0"/>
          <c:order val="0"/>
          <c:tx>
            <c:v>پیشرفت ریالی تجمعی مطابق برنامه جبرانی</c:v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GB"/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'اطلاعات جداول'!$B$14:$B$18</c:f>
              <c:strCache>
                <c:ptCount val="5"/>
                <c:pt idx="0">
                  <c:v>اردیبهشت ماه 95</c:v>
                </c:pt>
                <c:pt idx="1">
                  <c:v>خرداد ماه 95</c:v>
                </c:pt>
                <c:pt idx="2">
                  <c:v>تیر ماه 95</c:v>
                </c:pt>
                <c:pt idx="3">
                  <c:v>مرداد ماه 95</c:v>
                </c:pt>
                <c:pt idx="4">
                  <c:v>شهریور ماه 95</c:v>
                </c:pt>
              </c:strCache>
            </c:strRef>
          </c:cat>
          <c:val>
            <c:numRef>
              <c:f>'اطلاعات جداول'!$M$14:$M$18</c:f>
              <c:numCache>
                <c:formatCode>0.00%</c:formatCode>
                <c:ptCount val="5"/>
              </c:numCache>
            </c:numRef>
          </c:val>
          <c:smooth val="0"/>
        </c:ser>
        <c:ser>
          <c:idx val="1"/>
          <c:order val="1"/>
          <c:tx>
            <c:v>پیشرفت ریالی تجمعی کسب شده (جبرانی)</c:v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GB"/>
                </a:pPr>
                <a:endParaRPr lang="fa-I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'اطلاعات جداول'!$B$14:$B$18</c:f>
              <c:strCache>
                <c:ptCount val="5"/>
                <c:pt idx="0">
                  <c:v>اردیبهشت ماه 95</c:v>
                </c:pt>
                <c:pt idx="1">
                  <c:v>خرداد ماه 95</c:v>
                </c:pt>
                <c:pt idx="2">
                  <c:v>تیر ماه 95</c:v>
                </c:pt>
                <c:pt idx="3">
                  <c:v>مرداد ماه 95</c:v>
                </c:pt>
                <c:pt idx="4">
                  <c:v>شهریور ماه 95</c:v>
                </c:pt>
              </c:strCache>
            </c:strRef>
          </c:cat>
          <c:val>
            <c:numRef>
              <c:f>'اطلاعات جداول'!$D$14:$D$18</c:f>
              <c:numCache>
                <c:formatCode>0.00%</c:formatCode>
                <c:ptCount val="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800280"/>
        <c:axId val="130800672"/>
      </c:lineChart>
      <c:catAx>
        <c:axId val="130800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fa-IR"/>
          </a:p>
        </c:txPr>
        <c:crossAx val="130800672"/>
        <c:crosses val="autoZero"/>
        <c:auto val="1"/>
        <c:lblAlgn val="ctr"/>
        <c:lblOffset val="100"/>
        <c:noMultiLvlLbl val="0"/>
      </c:catAx>
      <c:valAx>
        <c:axId val="13080067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fa-IR"/>
          </a:p>
        </c:txPr>
        <c:crossAx val="130800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752291666666668"/>
          <c:y val="8.4754861111113897E-2"/>
          <c:w val="0.13924791666666694"/>
          <c:h val="0.83930972222222222"/>
        </c:manualLayout>
      </c:layout>
      <c:overlay val="0"/>
      <c:txPr>
        <a:bodyPr/>
        <a:lstStyle/>
        <a:p>
          <a:pPr>
            <a:defRPr lang="en-GB"/>
          </a:pPr>
          <a:endParaRPr lang="fa-IR"/>
        </a:p>
      </c:txPr>
    </c:legend>
    <c:plotVisOnly val="1"/>
    <c:dispBlanksAs val="gap"/>
    <c:showDLblsOverMax val="0"/>
  </c:chart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27598975232062"/>
          <c:y val="1.671385656405168E-2"/>
          <c:w val="0.79720654567077187"/>
          <c:h val="0.7883042385659238"/>
        </c:manualLayout>
      </c:layout>
      <c:barChart>
        <c:barDir val="col"/>
        <c:grouping val="clustered"/>
        <c:varyColors val="0"/>
        <c:ser>
          <c:idx val="0"/>
          <c:order val="0"/>
          <c:tx>
            <c:v>پیشرفت فیزیکی ماهیانه مطابق برنامه</c:v>
          </c:tx>
          <c:invertIfNegative val="0"/>
          <c:dLbls>
            <c:delete val="1"/>
          </c:dLbls>
          <c:cat>
            <c:strRef>
              <c:f>'اطلاعات جداول'!$B$3:$B$8</c:f>
              <c:strCache>
                <c:ptCount val="6"/>
                <c:pt idx="0">
                  <c:v>فروردین ماه 95</c:v>
                </c:pt>
                <c:pt idx="1">
                  <c:v>اردیبهشت ماه 95</c:v>
                </c:pt>
                <c:pt idx="2">
                  <c:v>خرداد ماه 95</c:v>
                </c:pt>
                <c:pt idx="3">
                  <c:v>تیر ماه 95</c:v>
                </c:pt>
                <c:pt idx="4">
                  <c:v>مرداد ماه 95</c:v>
                </c:pt>
                <c:pt idx="5">
                  <c:v>شهریور ماه 95</c:v>
                </c:pt>
              </c:strCache>
            </c:strRef>
          </c:cat>
          <c:val>
            <c:numRef>
              <c:f>'اطلاعات جداول'!$K$3:$K$8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v>پیشرفت فیزیکی ماهیانه کسب شده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fa-IR"/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'اطلاعات جداول'!$B$3:$B$8</c:f>
              <c:strCache>
                <c:ptCount val="6"/>
                <c:pt idx="0">
                  <c:v>فروردین ماه 95</c:v>
                </c:pt>
                <c:pt idx="1">
                  <c:v>اردیبهشت ماه 95</c:v>
                </c:pt>
                <c:pt idx="2">
                  <c:v>خرداد ماه 95</c:v>
                </c:pt>
                <c:pt idx="3">
                  <c:v>تیر ماه 95</c:v>
                </c:pt>
                <c:pt idx="4">
                  <c:v>مرداد ماه 95</c:v>
                </c:pt>
                <c:pt idx="5">
                  <c:v>شهریور ماه 95</c:v>
                </c:pt>
              </c:strCache>
            </c:strRef>
          </c:cat>
          <c:val>
            <c:numRef>
              <c:f>'اطلاعات جداول'!$H$3:$H$8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1392216"/>
        <c:axId val="131392608"/>
      </c:barChart>
      <c:catAx>
        <c:axId val="131392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GB" baseline="0">
                <a:cs typeface="B Nazanin" pitchFamily="2" charset="-78"/>
              </a:defRPr>
            </a:pPr>
            <a:endParaRPr lang="fa-IR"/>
          </a:p>
        </c:txPr>
        <c:crossAx val="131392608"/>
        <c:crosses val="autoZero"/>
        <c:auto val="1"/>
        <c:lblAlgn val="ctr"/>
        <c:lblOffset val="100"/>
        <c:noMultiLvlLbl val="0"/>
      </c:catAx>
      <c:valAx>
        <c:axId val="13139260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fa-IR"/>
          </a:p>
        </c:txPr>
        <c:crossAx val="131392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066168513925349"/>
          <c:y val="0.17919740883453444"/>
          <c:w val="8.6582051233975929E-2"/>
          <c:h val="0.65862645892669258"/>
        </c:manualLayout>
      </c:layout>
      <c:overlay val="0"/>
      <c:txPr>
        <a:bodyPr/>
        <a:lstStyle/>
        <a:p>
          <a:pPr>
            <a:defRPr lang="en-GB" baseline="0">
              <a:cs typeface="B Nazanin" pitchFamily="2" charset="-78"/>
            </a:defRPr>
          </a:pPr>
          <a:endParaRPr lang="fa-IR"/>
        </a:p>
      </c:txPr>
    </c:legend>
    <c:plotVisOnly val="1"/>
    <c:dispBlanksAs val="gap"/>
    <c:showDLblsOverMax val="0"/>
  </c:chart>
  <c:printSettings>
    <c:headerFooter/>
    <c:pageMargins b="0.75000000000001255" l="0.70000000000000062" r="0.70000000000000062" t="0.7500000000000125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64</xdr:col>
      <xdr:colOff>510317</xdr:colOff>
      <xdr:row>10</xdr:row>
      <xdr:rowOff>434604</xdr:rowOff>
    </xdr:from>
    <xdr:to>
      <xdr:col>74</xdr:col>
      <xdr:colOff>351704</xdr:colOff>
      <xdr:row>11</xdr:row>
      <xdr:rowOff>4370572</xdr:rowOff>
    </xdr:to>
    <xdr:pic>
      <xdr:nvPicPr>
        <xdr:cNvPr id="9" name="Picture 8" descr="IMG_077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64678296" y="5795818"/>
          <a:ext cx="5828530" cy="43713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9</xdr:row>
      <xdr:rowOff>428625</xdr:rowOff>
    </xdr:from>
    <xdr:to>
      <xdr:col>16</xdr:col>
      <xdr:colOff>327212</xdr:colOff>
      <xdr:row>20</xdr:row>
      <xdr:rowOff>293354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59951</xdr:colOff>
      <xdr:row>19</xdr:row>
      <xdr:rowOff>0</xdr:rowOff>
    </xdr:from>
    <xdr:to>
      <xdr:col>6</xdr:col>
      <xdr:colOff>431426</xdr:colOff>
      <xdr:row>19</xdr:row>
      <xdr:rowOff>414619</xdr:rowOff>
    </xdr:to>
    <xdr:sp macro="" textlink="">
      <xdr:nvSpPr>
        <xdr:cNvPr id="74" name="Sun 73"/>
        <xdr:cNvSpPr/>
      </xdr:nvSpPr>
      <xdr:spPr>
        <a:xfrm>
          <a:off x="9981549499" y="4400550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59951</xdr:colOff>
      <xdr:row>20</xdr:row>
      <xdr:rowOff>0</xdr:rowOff>
    </xdr:from>
    <xdr:to>
      <xdr:col>6</xdr:col>
      <xdr:colOff>431426</xdr:colOff>
      <xdr:row>20</xdr:row>
      <xdr:rowOff>414619</xdr:rowOff>
    </xdr:to>
    <xdr:sp macro="" textlink="">
      <xdr:nvSpPr>
        <xdr:cNvPr id="82" name="Sun 81"/>
        <xdr:cNvSpPr/>
      </xdr:nvSpPr>
      <xdr:spPr>
        <a:xfrm>
          <a:off x="9981549499" y="4400550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59951</xdr:colOff>
      <xdr:row>24</xdr:row>
      <xdr:rowOff>0</xdr:rowOff>
    </xdr:from>
    <xdr:to>
      <xdr:col>6</xdr:col>
      <xdr:colOff>431426</xdr:colOff>
      <xdr:row>24</xdr:row>
      <xdr:rowOff>414619</xdr:rowOff>
    </xdr:to>
    <xdr:sp macro="" textlink="">
      <xdr:nvSpPr>
        <xdr:cNvPr id="84" name="Sun 83"/>
        <xdr:cNvSpPr/>
      </xdr:nvSpPr>
      <xdr:spPr>
        <a:xfrm>
          <a:off x="9981549499" y="7905750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59951</xdr:colOff>
      <xdr:row>32</xdr:row>
      <xdr:rowOff>0</xdr:rowOff>
    </xdr:from>
    <xdr:to>
      <xdr:col>6</xdr:col>
      <xdr:colOff>431426</xdr:colOff>
      <xdr:row>32</xdr:row>
      <xdr:rowOff>414619</xdr:rowOff>
    </xdr:to>
    <xdr:sp macro="" textlink="">
      <xdr:nvSpPr>
        <xdr:cNvPr id="88" name="Sun 87"/>
        <xdr:cNvSpPr/>
      </xdr:nvSpPr>
      <xdr:spPr>
        <a:xfrm>
          <a:off x="9981549499" y="7905750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66675</xdr:colOff>
      <xdr:row>23</xdr:row>
      <xdr:rowOff>19050</xdr:rowOff>
    </xdr:from>
    <xdr:to>
      <xdr:col>6</xdr:col>
      <xdr:colOff>438150</xdr:colOff>
      <xdr:row>23</xdr:row>
      <xdr:rowOff>433669</xdr:rowOff>
    </xdr:to>
    <xdr:sp macro="" textlink="">
      <xdr:nvSpPr>
        <xdr:cNvPr id="36" name="Sun 35"/>
        <xdr:cNvSpPr/>
      </xdr:nvSpPr>
      <xdr:spPr>
        <a:xfrm>
          <a:off x="11229403500" y="9239250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38100</xdr:colOff>
      <xdr:row>29</xdr:row>
      <xdr:rowOff>0</xdr:rowOff>
    </xdr:from>
    <xdr:to>
      <xdr:col>6</xdr:col>
      <xdr:colOff>409575</xdr:colOff>
      <xdr:row>29</xdr:row>
      <xdr:rowOff>414619</xdr:rowOff>
    </xdr:to>
    <xdr:sp macro="" textlink="">
      <xdr:nvSpPr>
        <xdr:cNvPr id="38" name="Sun 37"/>
        <xdr:cNvSpPr/>
      </xdr:nvSpPr>
      <xdr:spPr>
        <a:xfrm>
          <a:off x="9981571350" y="11410950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38100</xdr:colOff>
      <xdr:row>30</xdr:row>
      <xdr:rowOff>0</xdr:rowOff>
    </xdr:from>
    <xdr:to>
      <xdr:col>6</xdr:col>
      <xdr:colOff>409575</xdr:colOff>
      <xdr:row>30</xdr:row>
      <xdr:rowOff>414619</xdr:rowOff>
    </xdr:to>
    <xdr:sp macro="" textlink="">
      <xdr:nvSpPr>
        <xdr:cNvPr id="39" name="Sun 38"/>
        <xdr:cNvSpPr/>
      </xdr:nvSpPr>
      <xdr:spPr>
        <a:xfrm>
          <a:off x="9981571350" y="11410950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38100</xdr:colOff>
      <xdr:row>31</xdr:row>
      <xdr:rowOff>0</xdr:rowOff>
    </xdr:from>
    <xdr:to>
      <xdr:col>6</xdr:col>
      <xdr:colOff>409575</xdr:colOff>
      <xdr:row>31</xdr:row>
      <xdr:rowOff>414619</xdr:rowOff>
    </xdr:to>
    <xdr:sp macro="" textlink="">
      <xdr:nvSpPr>
        <xdr:cNvPr id="40" name="Sun 39"/>
        <xdr:cNvSpPr/>
      </xdr:nvSpPr>
      <xdr:spPr>
        <a:xfrm>
          <a:off x="9981571350" y="11410950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38100</xdr:colOff>
      <xdr:row>38</xdr:row>
      <xdr:rowOff>9525</xdr:rowOff>
    </xdr:from>
    <xdr:to>
      <xdr:col>6</xdr:col>
      <xdr:colOff>409575</xdr:colOff>
      <xdr:row>38</xdr:row>
      <xdr:rowOff>424144</xdr:rowOff>
    </xdr:to>
    <xdr:sp macro="" textlink="">
      <xdr:nvSpPr>
        <xdr:cNvPr id="43" name="Sun 42"/>
        <xdr:cNvSpPr/>
      </xdr:nvSpPr>
      <xdr:spPr>
        <a:xfrm>
          <a:off x="9981571350" y="15801975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59951</xdr:colOff>
      <xdr:row>18</xdr:row>
      <xdr:rowOff>0</xdr:rowOff>
    </xdr:from>
    <xdr:to>
      <xdr:col>6</xdr:col>
      <xdr:colOff>431426</xdr:colOff>
      <xdr:row>18</xdr:row>
      <xdr:rowOff>414619</xdr:rowOff>
    </xdr:to>
    <xdr:sp macro="" textlink="">
      <xdr:nvSpPr>
        <xdr:cNvPr id="75" name="Sun 74"/>
        <xdr:cNvSpPr/>
      </xdr:nvSpPr>
      <xdr:spPr>
        <a:xfrm>
          <a:off x="9981549499" y="7467600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38100</xdr:colOff>
      <xdr:row>39</xdr:row>
      <xdr:rowOff>9525</xdr:rowOff>
    </xdr:from>
    <xdr:to>
      <xdr:col>6</xdr:col>
      <xdr:colOff>409575</xdr:colOff>
      <xdr:row>39</xdr:row>
      <xdr:rowOff>424144</xdr:rowOff>
    </xdr:to>
    <xdr:sp macro="" textlink="">
      <xdr:nvSpPr>
        <xdr:cNvPr id="86" name="Sun 85"/>
        <xdr:cNvSpPr/>
      </xdr:nvSpPr>
      <xdr:spPr>
        <a:xfrm>
          <a:off x="9981571350" y="15801975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38100</xdr:colOff>
      <xdr:row>40</xdr:row>
      <xdr:rowOff>9525</xdr:rowOff>
    </xdr:from>
    <xdr:to>
      <xdr:col>6</xdr:col>
      <xdr:colOff>409575</xdr:colOff>
      <xdr:row>40</xdr:row>
      <xdr:rowOff>424144</xdr:rowOff>
    </xdr:to>
    <xdr:sp macro="" textlink="">
      <xdr:nvSpPr>
        <xdr:cNvPr id="87" name="Sun 86"/>
        <xdr:cNvSpPr/>
      </xdr:nvSpPr>
      <xdr:spPr>
        <a:xfrm>
          <a:off x="9981571350" y="15801975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38100</xdr:colOff>
      <xdr:row>41</xdr:row>
      <xdr:rowOff>9525</xdr:rowOff>
    </xdr:from>
    <xdr:to>
      <xdr:col>6</xdr:col>
      <xdr:colOff>409575</xdr:colOff>
      <xdr:row>41</xdr:row>
      <xdr:rowOff>424144</xdr:rowOff>
    </xdr:to>
    <xdr:sp macro="" textlink="">
      <xdr:nvSpPr>
        <xdr:cNvPr id="89" name="Sun 88"/>
        <xdr:cNvSpPr/>
      </xdr:nvSpPr>
      <xdr:spPr>
        <a:xfrm>
          <a:off x="9981571350" y="15801975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38100</xdr:colOff>
      <xdr:row>37</xdr:row>
      <xdr:rowOff>9525</xdr:rowOff>
    </xdr:from>
    <xdr:to>
      <xdr:col>6</xdr:col>
      <xdr:colOff>409575</xdr:colOff>
      <xdr:row>37</xdr:row>
      <xdr:rowOff>424144</xdr:rowOff>
    </xdr:to>
    <xdr:sp macro="" textlink="">
      <xdr:nvSpPr>
        <xdr:cNvPr id="91" name="Sun 90"/>
        <xdr:cNvSpPr/>
      </xdr:nvSpPr>
      <xdr:spPr>
        <a:xfrm>
          <a:off x="9981571350" y="15801975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59951</xdr:colOff>
      <xdr:row>11</xdr:row>
      <xdr:rowOff>0</xdr:rowOff>
    </xdr:from>
    <xdr:to>
      <xdr:col>6</xdr:col>
      <xdr:colOff>431426</xdr:colOff>
      <xdr:row>11</xdr:row>
      <xdr:rowOff>414619</xdr:rowOff>
    </xdr:to>
    <xdr:sp macro="" textlink="">
      <xdr:nvSpPr>
        <xdr:cNvPr id="44" name="Sun 43"/>
        <xdr:cNvSpPr/>
      </xdr:nvSpPr>
      <xdr:spPr>
        <a:xfrm>
          <a:off x="9981549499" y="7905750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59951</xdr:colOff>
      <xdr:row>12</xdr:row>
      <xdr:rowOff>0</xdr:rowOff>
    </xdr:from>
    <xdr:to>
      <xdr:col>6</xdr:col>
      <xdr:colOff>431426</xdr:colOff>
      <xdr:row>12</xdr:row>
      <xdr:rowOff>414619</xdr:rowOff>
    </xdr:to>
    <xdr:sp macro="" textlink="">
      <xdr:nvSpPr>
        <xdr:cNvPr id="45" name="Sun 44"/>
        <xdr:cNvSpPr/>
      </xdr:nvSpPr>
      <xdr:spPr>
        <a:xfrm>
          <a:off x="9981549499" y="7905750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59951</xdr:colOff>
      <xdr:row>16</xdr:row>
      <xdr:rowOff>0</xdr:rowOff>
    </xdr:from>
    <xdr:to>
      <xdr:col>6</xdr:col>
      <xdr:colOff>431426</xdr:colOff>
      <xdr:row>16</xdr:row>
      <xdr:rowOff>414619</xdr:rowOff>
    </xdr:to>
    <xdr:sp macro="" textlink="">
      <xdr:nvSpPr>
        <xdr:cNvPr id="46" name="Sun 45"/>
        <xdr:cNvSpPr/>
      </xdr:nvSpPr>
      <xdr:spPr>
        <a:xfrm>
          <a:off x="9981549499" y="7905750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59951</xdr:colOff>
      <xdr:row>17</xdr:row>
      <xdr:rowOff>0</xdr:rowOff>
    </xdr:from>
    <xdr:to>
      <xdr:col>6</xdr:col>
      <xdr:colOff>431426</xdr:colOff>
      <xdr:row>17</xdr:row>
      <xdr:rowOff>414619</xdr:rowOff>
    </xdr:to>
    <xdr:sp macro="" textlink="">
      <xdr:nvSpPr>
        <xdr:cNvPr id="47" name="Sun 46"/>
        <xdr:cNvSpPr/>
      </xdr:nvSpPr>
      <xdr:spPr>
        <a:xfrm>
          <a:off x="9981549499" y="7905750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59951</xdr:colOff>
      <xdr:row>21</xdr:row>
      <xdr:rowOff>0</xdr:rowOff>
    </xdr:from>
    <xdr:to>
      <xdr:col>6</xdr:col>
      <xdr:colOff>431426</xdr:colOff>
      <xdr:row>21</xdr:row>
      <xdr:rowOff>414619</xdr:rowOff>
    </xdr:to>
    <xdr:sp macro="" textlink="">
      <xdr:nvSpPr>
        <xdr:cNvPr id="48" name="Sun 47"/>
        <xdr:cNvSpPr/>
      </xdr:nvSpPr>
      <xdr:spPr>
        <a:xfrm>
          <a:off x="9981549499" y="7905750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59951</xdr:colOff>
      <xdr:row>22</xdr:row>
      <xdr:rowOff>0</xdr:rowOff>
    </xdr:from>
    <xdr:to>
      <xdr:col>6</xdr:col>
      <xdr:colOff>431426</xdr:colOff>
      <xdr:row>22</xdr:row>
      <xdr:rowOff>414619</xdr:rowOff>
    </xdr:to>
    <xdr:sp macro="" textlink="">
      <xdr:nvSpPr>
        <xdr:cNvPr id="49" name="Sun 48"/>
        <xdr:cNvSpPr/>
      </xdr:nvSpPr>
      <xdr:spPr>
        <a:xfrm>
          <a:off x="9981549499" y="7905750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59951</xdr:colOff>
      <xdr:row>25</xdr:row>
      <xdr:rowOff>0</xdr:rowOff>
    </xdr:from>
    <xdr:to>
      <xdr:col>6</xdr:col>
      <xdr:colOff>431426</xdr:colOff>
      <xdr:row>25</xdr:row>
      <xdr:rowOff>414619</xdr:rowOff>
    </xdr:to>
    <xdr:sp macro="" textlink="">
      <xdr:nvSpPr>
        <xdr:cNvPr id="50" name="Sun 49"/>
        <xdr:cNvSpPr/>
      </xdr:nvSpPr>
      <xdr:spPr>
        <a:xfrm>
          <a:off x="9981549499" y="7905750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59951</xdr:colOff>
      <xdr:row>28</xdr:row>
      <xdr:rowOff>0</xdr:rowOff>
    </xdr:from>
    <xdr:to>
      <xdr:col>6</xdr:col>
      <xdr:colOff>431426</xdr:colOff>
      <xdr:row>28</xdr:row>
      <xdr:rowOff>414619</xdr:rowOff>
    </xdr:to>
    <xdr:sp macro="" textlink="">
      <xdr:nvSpPr>
        <xdr:cNvPr id="51" name="Sun 50"/>
        <xdr:cNvSpPr/>
      </xdr:nvSpPr>
      <xdr:spPr>
        <a:xfrm>
          <a:off x="9981549499" y="7905750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59121</xdr:colOff>
      <xdr:row>26</xdr:row>
      <xdr:rowOff>19707</xdr:rowOff>
    </xdr:from>
    <xdr:to>
      <xdr:col>6</xdr:col>
      <xdr:colOff>430596</xdr:colOff>
      <xdr:row>26</xdr:row>
      <xdr:rowOff>434326</xdr:rowOff>
    </xdr:to>
    <xdr:sp macro="" textlink="">
      <xdr:nvSpPr>
        <xdr:cNvPr id="37" name="Sun 36"/>
        <xdr:cNvSpPr/>
      </xdr:nvSpPr>
      <xdr:spPr>
        <a:xfrm>
          <a:off x="11186386301" y="10595741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59121</xdr:colOff>
      <xdr:row>27</xdr:row>
      <xdr:rowOff>19707</xdr:rowOff>
    </xdr:from>
    <xdr:to>
      <xdr:col>6</xdr:col>
      <xdr:colOff>430596</xdr:colOff>
      <xdr:row>27</xdr:row>
      <xdr:rowOff>434326</xdr:rowOff>
    </xdr:to>
    <xdr:sp macro="" textlink="">
      <xdr:nvSpPr>
        <xdr:cNvPr id="41" name="Sun 40"/>
        <xdr:cNvSpPr/>
      </xdr:nvSpPr>
      <xdr:spPr>
        <a:xfrm>
          <a:off x="11186386301" y="11035862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59951</xdr:colOff>
      <xdr:row>13</xdr:row>
      <xdr:rowOff>0</xdr:rowOff>
    </xdr:from>
    <xdr:to>
      <xdr:col>6</xdr:col>
      <xdr:colOff>431426</xdr:colOff>
      <xdr:row>13</xdr:row>
      <xdr:rowOff>414619</xdr:rowOff>
    </xdr:to>
    <xdr:sp macro="" textlink="">
      <xdr:nvSpPr>
        <xdr:cNvPr id="60" name="Sun 59"/>
        <xdr:cNvSpPr/>
      </xdr:nvSpPr>
      <xdr:spPr>
        <a:xfrm>
          <a:off x="11229410224" y="4400550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59951</xdr:colOff>
      <xdr:row>14</xdr:row>
      <xdr:rowOff>0</xdr:rowOff>
    </xdr:from>
    <xdr:to>
      <xdr:col>6</xdr:col>
      <xdr:colOff>431426</xdr:colOff>
      <xdr:row>14</xdr:row>
      <xdr:rowOff>414619</xdr:rowOff>
    </xdr:to>
    <xdr:sp macro="" textlink="">
      <xdr:nvSpPr>
        <xdr:cNvPr id="61" name="Sun 60"/>
        <xdr:cNvSpPr/>
      </xdr:nvSpPr>
      <xdr:spPr>
        <a:xfrm>
          <a:off x="11229410224" y="4400550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59951</xdr:colOff>
      <xdr:row>15</xdr:row>
      <xdr:rowOff>0</xdr:rowOff>
    </xdr:from>
    <xdr:to>
      <xdr:col>6</xdr:col>
      <xdr:colOff>431426</xdr:colOff>
      <xdr:row>15</xdr:row>
      <xdr:rowOff>414619</xdr:rowOff>
    </xdr:to>
    <xdr:sp macro="" textlink="">
      <xdr:nvSpPr>
        <xdr:cNvPr id="64" name="Sun 63"/>
        <xdr:cNvSpPr/>
      </xdr:nvSpPr>
      <xdr:spPr>
        <a:xfrm>
          <a:off x="11229410224" y="5276850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59951</xdr:colOff>
      <xdr:row>33</xdr:row>
      <xdr:rowOff>0</xdr:rowOff>
    </xdr:from>
    <xdr:to>
      <xdr:col>6</xdr:col>
      <xdr:colOff>431426</xdr:colOff>
      <xdr:row>33</xdr:row>
      <xdr:rowOff>414619</xdr:rowOff>
    </xdr:to>
    <xdr:sp macro="" textlink="">
      <xdr:nvSpPr>
        <xdr:cNvPr id="66" name="Sun 65"/>
        <xdr:cNvSpPr/>
      </xdr:nvSpPr>
      <xdr:spPr>
        <a:xfrm>
          <a:off x="11277366401" y="13203115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59951</xdr:colOff>
      <xdr:row>34</xdr:row>
      <xdr:rowOff>0</xdr:rowOff>
    </xdr:from>
    <xdr:to>
      <xdr:col>6</xdr:col>
      <xdr:colOff>431426</xdr:colOff>
      <xdr:row>34</xdr:row>
      <xdr:rowOff>414619</xdr:rowOff>
    </xdr:to>
    <xdr:sp macro="" textlink="">
      <xdr:nvSpPr>
        <xdr:cNvPr id="70" name="Sun 69"/>
        <xdr:cNvSpPr/>
      </xdr:nvSpPr>
      <xdr:spPr>
        <a:xfrm>
          <a:off x="11277366401" y="13203115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59951</xdr:colOff>
      <xdr:row>35</xdr:row>
      <xdr:rowOff>0</xdr:rowOff>
    </xdr:from>
    <xdr:to>
      <xdr:col>6</xdr:col>
      <xdr:colOff>431426</xdr:colOff>
      <xdr:row>35</xdr:row>
      <xdr:rowOff>414619</xdr:rowOff>
    </xdr:to>
    <xdr:sp macro="" textlink="">
      <xdr:nvSpPr>
        <xdr:cNvPr id="71" name="Sun 70"/>
        <xdr:cNvSpPr/>
      </xdr:nvSpPr>
      <xdr:spPr>
        <a:xfrm>
          <a:off x="11277366401" y="13203115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59951</xdr:colOff>
      <xdr:row>36</xdr:row>
      <xdr:rowOff>0</xdr:rowOff>
    </xdr:from>
    <xdr:to>
      <xdr:col>6</xdr:col>
      <xdr:colOff>431426</xdr:colOff>
      <xdr:row>36</xdr:row>
      <xdr:rowOff>414619</xdr:rowOff>
    </xdr:to>
    <xdr:sp macro="" textlink="">
      <xdr:nvSpPr>
        <xdr:cNvPr id="73" name="Sun 72"/>
        <xdr:cNvSpPr/>
      </xdr:nvSpPr>
      <xdr:spPr>
        <a:xfrm>
          <a:off x="11277366401" y="13203115"/>
          <a:ext cx="371475" cy="414619"/>
        </a:xfrm>
        <a:prstGeom prst="sun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433228</xdr:colOff>
      <xdr:row>66</xdr:row>
      <xdr:rowOff>3929</xdr:rowOff>
    </xdr:from>
    <xdr:to>
      <xdr:col>15</xdr:col>
      <xdr:colOff>214808</xdr:colOff>
      <xdr:row>73</xdr:row>
      <xdr:rowOff>435426</xdr:rowOff>
    </xdr:to>
    <xdr:pic>
      <xdr:nvPicPr>
        <xdr:cNvPr id="31" name="Picture 30" descr="IMG_0769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22058228" y="27898572"/>
          <a:ext cx="4639330" cy="3479497"/>
        </a:xfrm>
        <a:prstGeom prst="rect">
          <a:avLst/>
        </a:prstGeom>
      </xdr:spPr>
    </xdr:pic>
    <xdr:clientData/>
  </xdr:twoCellAnchor>
  <xdr:twoCellAnchor editAs="oneCell">
    <xdr:from>
      <xdr:col>5</xdr:col>
      <xdr:colOff>68037</xdr:colOff>
      <xdr:row>75</xdr:row>
      <xdr:rowOff>23344</xdr:rowOff>
    </xdr:from>
    <xdr:to>
      <xdr:col>15</xdr:col>
      <xdr:colOff>145771</xdr:colOff>
      <xdr:row>82</xdr:row>
      <xdr:rowOff>340180</xdr:rowOff>
    </xdr:to>
    <xdr:pic>
      <xdr:nvPicPr>
        <xdr:cNvPr id="32" name="Picture 31" descr="IMG_076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22127265" y="31836844"/>
          <a:ext cx="4486448" cy="3364836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380993</xdr:colOff>
      <xdr:row>85</xdr:row>
      <xdr:rowOff>13607</xdr:rowOff>
    </xdr:from>
    <xdr:to>
      <xdr:col>15</xdr:col>
      <xdr:colOff>150926</xdr:colOff>
      <xdr:row>93</xdr:row>
      <xdr:rowOff>941</xdr:rowOff>
    </xdr:to>
    <xdr:pic>
      <xdr:nvPicPr>
        <xdr:cNvPr id="15" name="Picture 14" descr="IMG_0769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022122110" y="36181393"/>
          <a:ext cx="4627683" cy="3470762"/>
        </a:xfrm>
        <a:prstGeom prst="rect">
          <a:avLst/>
        </a:prstGeom>
      </xdr:spPr>
    </xdr:pic>
    <xdr:clientData/>
  </xdr:twoCellAnchor>
  <xdr:twoCellAnchor editAs="oneCell">
    <xdr:from>
      <xdr:col>4</xdr:col>
      <xdr:colOff>353785</xdr:colOff>
      <xdr:row>94</xdr:row>
      <xdr:rowOff>13607</xdr:rowOff>
    </xdr:from>
    <xdr:to>
      <xdr:col>15</xdr:col>
      <xdr:colOff>123718</xdr:colOff>
      <xdr:row>102</xdr:row>
      <xdr:rowOff>941</xdr:rowOff>
    </xdr:to>
    <xdr:pic>
      <xdr:nvPicPr>
        <xdr:cNvPr id="16" name="Picture 15" descr="IMG_0769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22149318" y="40100250"/>
          <a:ext cx="4627683" cy="3470762"/>
        </a:xfrm>
        <a:prstGeom prst="rect">
          <a:avLst/>
        </a:prstGeom>
      </xdr:spPr>
    </xdr:pic>
    <xdr:clientData/>
  </xdr:twoCellAnchor>
  <xdr:twoCellAnchor editAs="oneCell">
    <xdr:from>
      <xdr:col>1653</xdr:col>
      <xdr:colOff>175796</xdr:colOff>
      <xdr:row>9</xdr:row>
      <xdr:rowOff>34636</xdr:rowOff>
    </xdr:from>
    <xdr:to>
      <xdr:col>1661</xdr:col>
      <xdr:colOff>61578</xdr:colOff>
      <xdr:row>16</xdr:row>
      <xdr:rowOff>421820</xdr:rowOff>
    </xdr:to>
    <xdr:pic>
      <xdr:nvPicPr>
        <xdr:cNvPr id="19" name="Picture 18" descr="IMG_0769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16836636" y="3109850"/>
          <a:ext cx="5328639" cy="3435184"/>
        </a:xfrm>
        <a:prstGeom prst="rect">
          <a:avLst/>
        </a:prstGeom>
      </xdr:spPr>
    </xdr:pic>
    <xdr:clientData/>
  </xdr:twoCellAnchor>
  <xdr:twoCellAnchor editAs="oneCell">
    <xdr:from>
      <xdr:col>1653</xdr:col>
      <xdr:colOff>250647</xdr:colOff>
      <xdr:row>17</xdr:row>
      <xdr:rowOff>408214</xdr:rowOff>
    </xdr:from>
    <xdr:to>
      <xdr:col>1661</xdr:col>
      <xdr:colOff>273321</xdr:colOff>
      <xdr:row>26</xdr:row>
      <xdr:rowOff>27210</xdr:rowOff>
    </xdr:to>
    <xdr:pic>
      <xdr:nvPicPr>
        <xdr:cNvPr id="22" name="Picture 21" descr="IMG_076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016624893" y="6966857"/>
          <a:ext cx="5465531" cy="3537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322391</xdr:colOff>
      <xdr:row>9</xdr:row>
      <xdr:rowOff>0</xdr:rowOff>
    </xdr:from>
    <xdr:to>
      <xdr:col>16</xdr:col>
      <xdr:colOff>262616</xdr:colOff>
      <xdr:row>15</xdr:row>
      <xdr:rowOff>431100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</xdr:col>
      <xdr:colOff>316950</xdr:colOff>
      <xdr:row>17</xdr:row>
      <xdr:rowOff>76200</xdr:rowOff>
    </xdr:from>
    <xdr:to>
      <xdr:col>16</xdr:col>
      <xdr:colOff>257175</xdr:colOff>
      <xdr:row>24</xdr:row>
      <xdr:rowOff>69150</xdr:rowOff>
    </xdr:to>
    <xdr:graphicFrame macro="">
      <xdr:nvGraphicFramePr>
        <xdr:cNvPr id="10" name="نمودار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44649</xdr:colOff>
      <xdr:row>9</xdr:row>
      <xdr:rowOff>0</xdr:rowOff>
    </xdr:from>
    <xdr:to>
      <xdr:col>15</xdr:col>
      <xdr:colOff>425825</xdr:colOff>
      <xdr:row>16</xdr:row>
      <xdr:rowOff>794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56030</xdr:colOff>
      <xdr:row>16</xdr:row>
      <xdr:rowOff>168088</xdr:rowOff>
    </xdr:from>
    <xdr:to>
      <xdr:col>15</xdr:col>
      <xdr:colOff>369795</xdr:colOff>
      <xdr:row>24</xdr:row>
      <xdr:rowOff>302559</xdr:rowOff>
    </xdr:to>
    <xdr:graphicFrame macro="">
      <xdr:nvGraphicFramePr>
        <xdr:cNvPr id="10" name="نمودار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257559</xdr:colOff>
      <xdr:row>9</xdr:row>
      <xdr:rowOff>11206</xdr:rowOff>
    </xdr:from>
    <xdr:to>
      <xdr:col>16</xdr:col>
      <xdr:colOff>190500</xdr:colOff>
      <xdr:row>16</xdr:row>
      <xdr:rowOff>12000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</xdr:col>
      <xdr:colOff>302383</xdr:colOff>
      <xdr:row>16</xdr:row>
      <xdr:rowOff>380999</xdr:rowOff>
    </xdr:from>
    <xdr:to>
      <xdr:col>16</xdr:col>
      <xdr:colOff>235324</xdr:colOff>
      <xdr:row>23</xdr:row>
      <xdr:rowOff>381794</xdr:rowOff>
    </xdr:to>
    <xdr:graphicFrame macro="">
      <xdr:nvGraphicFramePr>
        <xdr:cNvPr id="9" name="نمودار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240751</xdr:colOff>
      <xdr:row>7</xdr:row>
      <xdr:rowOff>85726</xdr:rowOff>
    </xdr:from>
    <xdr:to>
      <xdr:col>16</xdr:col>
      <xdr:colOff>180976</xdr:colOff>
      <xdr:row>14</xdr:row>
      <xdr:rowOff>78676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212175</xdr:colOff>
      <xdr:row>15</xdr:row>
      <xdr:rowOff>28574</xdr:rowOff>
    </xdr:from>
    <xdr:to>
      <xdr:col>16</xdr:col>
      <xdr:colOff>152400</xdr:colOff>
      <xdr:row>22</xdr:row>
      <xdr:rowOff>21524</xdr:rowOff>
    </xdr:to>
    <xdr:graphicFrame macro="">
      <xdr:nvGraphicFramePr>
        <xdr:cNvPr id="9" name="نمودار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323992</xdr:colOff>
      <xdr:row>11</xdr:row>
      <xdr:rowOff>89646</xdr:rowOff>
    </xdr:from>
    <xdr:to>
      <xdr:col>16</xdr:col>
      <xdr:colOff>246528</xdr:colOff>
      <xdr:row>18</xdr:row>
      <xdr:rowOff>101646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</xdr:col>
      <xdr:colOff>295178</xdr:colOff>
      <xdr:row>19</xdr:row>
      <xdr:rowOff>149678</xdr:rowOff>
    </xdr:from>
    <xdr:to>
      <xdr:col>16</xdr:col>
      <xdr:colOff>217714</xdr:colOff>
      <xdr:row>26</xdr:row>
      <xdr:rowOff>161678</xdr:rowOff>
    </xdr:to>
    <xdr:graphicFrame macro="">
      <xdr:nvGraphicFramePr>
        <xdr:cNvPr id="9" name="نمودار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365696</xdr:colOff>
      <xdr:row>9</xdr:row>
      <xdr:rowOff>347381</xdr:rowOff>
    </xdr:from>
    <xdr:to>
      <xdr:col>16</xdr:col>
      <xdr:colOff>298637</xdr:colOff>
      <xdr:row>16</xdr:row>
      <xdr:rowOff>348175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313589</xdr:colOff>
      <xdr:row>17</xdr:row>
      <xdr:rowOff>381000</xdr:rowOff>
    </xdr:from>
    <xdr:to>
      <xdr:col>16</xdr:col>
      <xdr:colOff>246530</xdr:colOff>
      <xdr:row>24</xdr:row>
      <xdr:rowOff>381794</xdr:rowOff>
    </xdr:to>
    <xdr:graphicFrame macro="">
      <xdr:nvGraphicFramePr>
        <xdr:cNvPr id="9" name="نمودار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72570</xdr:colOff>
      <xdr:row>9</xdr:row>
      <xdr:rowOff>266700</xdr:rowOff>
    </xdr:from>
    <xdr:to>
      <xdr:col>16</xdr:col>
      <xdr:colOff>364094</xdr:colOff>
      <xdr:row>22</xdr:row>
      <xdr:rowOff>276225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124832</xdr:colOff>
      <xdr:row>10</xdr:row>
      <xdr:rowOff>49104</xdr:rowOff>
    </xdr:from>
    <xdr:to>
      <xdr:col>16</xdr:col>
      <xdr:colOff>315332</xdr:colOff>
      <xdr:row>21</xdr:row>
      <xdr:rowOff>389282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606;&#1585;&#1605;%20&#1575;&#1601;&#1586;&#1575;&#1585;\add%20in%20for%20excell\Persian%20Function%20For%20EXCEL_V2_1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ersian Function For EXCEL_V2_1"/>
    </sheetNames>
    <definedNames>
      <definedName name="j_diff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rtlCol="0" anchor="ctr"/>
      <a:lstStyle>
        <a:defPPr algn="r" rtl="1">
          <a:defRPr sz="1100"/>
        </a:defPPr>
      </a:lstStyle>
      <a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2"/>
  <sheetViews>
    <sheetView rightToLeft="1" zoomScale="80" zoomScaleNormal="80" workbookViewId="0">
      <selection activeCell="R4" sqref="R4"/>
    </sheetView>
  </sheetViews>
  <sheetFormatPr defaultColWidth="9.125" defaultRowHeight="14.25"/>
  <cols>
    <col min="1" max="1" width="9.125" style="45"/>
    <col min="2" max="2" width="14" style="45" customWidth="1"/>
    <col min="3" max="14" width="11.375" style="45" customWidth="1"/>
    <col min="15" max="16" width="9.125" style="45"/>
    <col min="17" max="17" width="13.125" style="45" customWidth="1"/>
    <col min="18" max="18" width="12.125" style="45" bestFit="1" customWidth="1"/>
    <col min="19" max="19" width="8.75" style="45" customWidth="1"/>
    <col min="20" max="20" width="10.375" style="45" bestFit="1" customWidth="1"/>
    <col min="21" max="23" width="9.125" style="45"/>
    <col min="24" max="24" width="12.25" style="45" bestFit="1" customWidth="1"/>
    <col min="25" max="25" width="13.625" style="45" bestFit="1" customWidth="1"/>
    <col min="26" max="26" width="13.875" style="45" bestFit="1" customWidth="1"/>
    <col min="27" max="27" width="12.25" style="45" bestFit="1" customWidth="1"/>
    <col min="28" max="16384" width="9.125" style="45"/>
  </cols>
  <sheetData>
    <row r="1" spans="1:28" ht="58.5" customHeight="1">
      <c r="A1" s="320" t="s">
        <v>166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</row>
    <row r="2" spans="1:28" ht="85.5" customHeight="1">
      <c r="A2" s="42"/>
      <c r="B2" s="42"/>
      <c r="C2" s="43" t="s">
        <v>85</v>
      </c>
      <c r="D2" s="43" t="s">
        <v>86</v>
      </c>
      <c r="E2" s="229" t="s">
        <v>87</v>
      </c>
      <c r="F2" s="230" t="s">
        <v>88</v>
      </c>
      <c r="G2" s="230" t="s">
        <v>89</v>
      </c>
      <c r="H2" s="230" t="s">
        <v>90</v>
      </c>
      <c r="I2" s="231" t="s">
        <v>91</v>
      </c>
      <c r="J2" s="44" t="s">
        <v>92</v>
      </c>
      <c r="K2" s="44" t="s">
        <v>93</v>
      </c>
      <c r="L2" s="50" t="s">
        <v>94</v>
      </c>
      <c r="M2" s="50" t="s">
        <v>95</v>
      </c>
      <c r="N2" s="50" t="s">
        <v>96</v>
      </c>
    </row>
    <row r="3" spans="1:28" ht="24.95" customHeight="1">
      <c r="A3" s="42">
        <v>1</v>
      </c>
      <c r="B3" s="42" t="s">
        <v>236</v>
      </c>
      <c r="C3" s="53"/>
      <c r="D3" s="53"/>
      <c r="E3" s="47">
        <f>IF(OR(C3="",C3=0),0,D3*0.6+C3*0.4)</f>
        <v>0</v>
      </c>
      <c r="F3" s="48">
        <f>C3</f>
        <v>0</v>
      </c>
      <c r="G3" s="48">
        <f>D3</f>
        <v>0</v>
      </c>
      <c r="H3" s="48">
        <f>G3*0.6+F3*0.4</f>
        <v>0</v>
      </c>
      <c r="I3" s="49"/>
      <c r="J3" s="49"/>
      <c r="K3" s="49">
        <f>J3*0.6+I3*0.4</f>
        <v>0</v>
      </c>
      <c r="L3" s="51"/>
      <c r="M3" s="51"/>
      <c r="N3" s="51">
        <f>M3*0.6+L3*0.4</f>
        <v>0</v>
      </c>
      <c r="Q3" s="21"/>
      <c r="R3" s="22"/>
    </row>
    <row r="4" spans="1:28" ht="24.95" customHeight="1">
      <c r="A4" s="42">
        <v>2</v>
      </c>
      <c r="B4" s="42" t="s">
        <v>237</v>
      </c>
      <c r="C4" s="53"/>
      <c r="D4" s="53"/>
      <c r="E4" s="47">
        <f t="shared" ref="E4:E8" si="0">IF(OR(C4="",C4=0),0,D4*0.6+C4*0.4)</f>
        <v>0</v>
      </c>
      <c r="F4" s="48" t="str">
        <f>IF(OR(C4=0,C4=""),"",C4-C3)</f>
        <v/>
      </c>
      <c r="G4" s="48" t="str">
        <f>IF(OR(D4=0,D4=""),"",D4-D3)</f>
        <v/>
      </c>
      <c r="H4" s="48" t="str">
        <f>IF(OR(C4="",C4=0),"",G4*0.6+F4*0.4)</f>
        <v/>
      </c>
      <c r="I4" s="49"/>
      <c r="J4" s="49"/>
      <c r="K4" s="49">
        <f t="shared" ref="K4:K8" si="1">J4*0.6+I4*0.4</f>
        <v>0</v>
      </c>
      <c r="L4" s="51"/>
      <c r="M4" s="51"/>
      <c r="N4" s="51">
        <f t="shared" ref="N4:N8" si="2">M4*0.6+L4*0.4</f>
        <v>0</v>
      </c>
      <c r="Q4" s="20"/>
      <c r="R4" s="22"/>
    </row>
    <row r="5" spans="1:28" ht="24.95" customHeight="1">
      <c r="A5" s="42">
        <v>3</v>
      </c>
      <c r="B5" s="42" t="s">
        <v>238</v>
      </c>
      <c r="C5" s="53"/>
      <c r="D5" s="53"/>
      <c r="E5" s="47">
        <f t="shared" si="0"/>
        <v>0</v>
      </c>
      <c r="F5" s="48" t="str">
        <f t="shared" ref="F5:G8" si="3">IF(OR(C5=0,C5=""),"",C5-C4)</f>
        <v/>
      </c>
      <c r="G5" s="48" t="str">
        <f t="shared" si="3"/>
        <v/>
      </c>
      <c r="H5" s="48" t="str">
        <f t="shared" ref="H5:H7" si="4">IF(OR(C5="",C5=0),"",G5*0.6+F5*0.4)</f>
        <v/>
      </c>
      <c r="I5" s="49"/>
      <c r="J5" s="49"/>
      <c r="K5" s="49">
        <f t="shared" si="1"/>
        <v>0</v>
      </c>
      <c r="L5" s="51"/>
      <c r="M5" s="51"/>
      <c r="N5" s="51">
        <f t="shared" si="2"/>
        <v>0</v>
      </c>
      <c r="Q5" s="20"/>
      <c r="R5" s="22"/>
    </row>
    <row r="6" spans="1:28" ht="24.95" customHeight="1">
      <c r="A6" s="42">
        <v>4</v>
      </c>
      <c r="B6" s="42" t="s">
        <v>239</v>
      </c>
      <c r="C6" s="53"/>
      <c r="D6" s="53"/>
      <c r="E6" s="47">
        <f t="shared" si="0"/>
        <v>0</v>
      </c>
      <c r="F6" s="48" t="str">
        <f t="shared" si="3"/>
        <v/>
      </c>
      <c r="G6" s="48" t="str">
        <f t="shared" si="3"/>
        <v/>
      </c>
      <c r="H6" s="48" t="str">
        <f t="shared" si="4"/>
        <v/>
      </c>
      <c r="I6" s="49"/>
      <c r="J6" s="49"/>
      <c r="K6" s="49">
        <f t="shared" si="1"/>
        <v>0</v>
      </c>
      <c r="L6" s="51"/>
      <c r="M6" s="51"/>
      <c r="N6" s="51">
        <f t="shared" si="2"/>
        <v>0</v>
      </c>
      <c r="Q6" s="20"/>
      <c r="R6" s="22"/>
    </row>
    <row r="7" spans="1:28" ht="24.95" customHeight="1">
      <c r="A7" s="42">
        <v>5</v>
      </c>
      <c r="B7" s="42" t="s">
        <v>240</v>
      </c>
      <c r="C7" s="53"/>
      <c r="D7" s="53"/>
      <c r="E7" s="47">
        <f t="shared" si="0"/>
        <v>0</v>
      </c>
      <c r="F7" s="48" t="str">
        <f t="shared" si="3"/>
        <v/>
      </c>
      <c r="G7" s="48" t="str">
        <f t="shared" si="3"/>
        <v/>
      </c>
      <c r="H7" s="48" t="str">
        <f t="shared" si="4"/>
        <v/>
      </c>
      <c r="I7" s="49"/>
      <c r="J7" s="49"/>
      <c r="K7" s="49">
        <f t="shared" si="1"/>
        <v>0</v>
      </c>
      <c r="L7" s="51"/>
      <c r="M7" s="51"/>
      <c r="N7" s="51">
        <f t="shared" si="2"/>
        <v>0</v>
      </c>
      <c r="Q7" s="20"/>
      <c r="R7" s="22"/>
    </row>
    <row r="8" spans="1:28" ht="24.95" customHeight="1">
      <c r="A8" s="42">
        <v>6</v>
      </c>
      <c r="B8" s="42" t="s">
        <v>241</v>
      </c>
      <c r="C8" s="53"/>
      <c r="D8" s="53"/>
      <c r="E8" s="47">
        <f t="shared" si="0"/>
        <v>0</v>
      </c>
      <c r="F8" s="48" t="str">
        <f t="shared" si="3"/>
        <v/>
      </c>
      <c r="G8" s="48" t="str">
        <f t="shared" si="3"/>
        <v/>
      </c>
      <c r="H8" s="48" t="str">
        <f>IF(OR(C8="",C8=0),"",G8*0.6+F8*0.4)</f>
        <v/>
      </c>
      <c r="I8" s="49"/>
      <c r="J8" s="49"/>
      <c r="K8" s="49">
        <f t="shared" si="1"/>
        <v>0</v>
      </c>
      <c r="L8" s="51"/>
      <c r="M8" s="51"/>
      <c r="N8" s="51">
        <f t="shared" si="2"/>
        <v>0</v>
      </c>
      <c r="Q8" s="20"/>
      <c r="R8" s="22"/>
    </row>
    <row r="9" spans="1:28">
      <c r="Q9" s="20"/>
      <c r="R9" s="22"/>
    </row>
    <row r="11" spans="1:28" ht="58.5" customHeight="1">
      <c r="A11" s="320" t="s">
        <v>167</v>
      </c>
      <c r="B11" s="320"/>
      <c r="C11" s="320"/>
      <c r="D11" s="320"/>
      <c r="E11" s="320"/>
      <c r="F11" s="320"/>
      <c r="G11" s="320"/>
      <c r="H11" s="320"/>
      <c r="I11" s="320"/>
      <c r="J11" s="320"/>
      <c r="K11" s="320"/>
      <c r="L11" s="320"/>
      <c r="M11" s="320"/>
      <c r="N11" s="320"/>
    </row>
    <row r="12" spans="1:28" ht="42.75">
      <c r="A12" s="42"/>
      <c r="B12" s="42"/>
      <c r="C12" s="43" t="s">
        <v>85</v>
      </c>
      <c r="D12" s="43" t="s">
        <v>86</v>
      </c>
      <c r="E12" s="229" t="s">
        <v>87</v>
      </c>
      <c r="F12" s="230" t="s">
        <v>88</v>
      </c>
      <c r="G12" s="230" t="s">
        <v>89</v>
      </c>
      <c r="H12" s="230" t="s">
        <v>90</v>
      </c>
      <c r="I12" s="231" t="s">
        <v>91</v>
      </c>
      <c r="J12" s="44" t="s">
        <v>92</v>
      </c>
      <c r="K12" s="44" t="s">
        <v>93</v>
      </c>
      <c r="L12" s="50" t="s">
        <v>94</v>
      </c>
      <c r="M12" s="50" t="s">
        <v>95</v>
      </c>
      <c r="N12" s="50" t="s">
        <v>96</v>
      </c>
      <c r="Q12" s="255"/>
      <c r="R12" s="256"/>
      <c r="S12" s="256"/>
      <c r="T12" s="255"/>
      <c r="U12" s="15"/>
      <c r="X12" s="246"/>
      <c r="Y12" s="247"/>
      <c r="Z12" s="248"/>
      <c r="AA12" s="249"/>
      <c r="AB12" s="250"/>
    </row>
    <row r="13" spans="1:28" ht="24.95" customHeight="1">
      <c r="A13" s="42">
        <v>1</v>
      </c>
      <c r="B13" s="42" t="s">
        <v>236</v>
      </c>
      <c r="C13" s="53"/>
      <c r="D13" s="53"/>
      <c r="E13" s="47">
        <f>IF(OR(C13="",C13=0),0,D13*0.6+C13*0.4)</f>
        <v>0</v>
      </c>
      <c r="F13" s="48">
        <f>C13</f>
        <v>0</v>
      </c>
      <c r="G13" s="48">
        <f>D13</f>
        <v>0</v>
      </c>
      <c r="H13" s="48">
        <f>G13*0.6+F13*0.4</f>
        <v>0</v>
      </c>
      <c r="I13" s="49"/>
      <c r="J13" s="49"/>
      <c r="K13" s="49">
        <f>J13*0.6+I13*0.4</f>
        <v>0</v>
      </c>
      <c r="L13" s="51"/>
      <c r="M13" s="51"/>
      <c r="N13" s="51">
        <f>M13*0.6+L13*0.4</f>
        <v>0</v>
      </c>
      <c r="Q13" s="21"/>
      <c r="R13" s="22"/>
    </row>
    <row r="14" spans="1:28" ht="24.95" customHeight="1">
      <c r="A14" s="42">
        <v>2</v>
      </c>
      <c r="B14" s="42" t="s">
        <v>237</v>
      </c>
      <c r="C14" s="53"/>
      <c r="D14" s="53"/>
      <c r="E14" s="47">
        <f t="shared" ref="E14:E18" si="5">IF(OR(C14="",C14=0),0,D14*0.6+C14*0.4)</f>
        <v>0</v>
      </c>
      <c r="F14" s="48" t="str">
        <f>IF(OR(C14=0,C14=""),"",C14-C13)</f>
        <v/>
      </c>
      <c r="G14" s="48" t="str">
        <f>IF(OR(D14=0,D14=""),"",D14-D13)</f>
        <v/>
      </c>
      <c r="H14" s="48" t="str">
        <f>IF(OR(C14="",C14=0),"",G14*0.6+F14*0.4)</f>
        <v/>
      </c>
      <c r="I14" s="49"/>
      <c r="J14" s="49"/>
      <c r="K14" s="49">
        <f t="shared" ref="K14:K18" si="6">J14*0.6+I14*0.4</f>
        <v>0</v>
      </c>
      <c r="L14" s="51"/>
      <c r="M14" s="51"/>
      <c r="N14" s="51">
        <f t="shared" ref="N14:N18" si="7">M14*0.6+L14*0.4</f>
        <v>0</v>
      </c>
      <c r="Q14" s="20"/>
      <c r="R14" s="22"/>
    </row>
    <row r="15" spans="1:28" ht="24.95" customHeight="1">
      <c r="A15" s="42">
        <v>3</v>
      </c>
      <c r="B15" s="42" t="s">
        <v>238</v>
      </c>
      <c r="C15" s="53"/>
      <c r="D15" s="53"/>
      <c r="E15" s="47">
        <f t="shared" si="5"/>
        <v>0</v>
      </c>
      <c r="F15" s="48" t="str">
        <f t="shared" ref="F15:F18" si="8">IF(OR(C15=0,C15=""),"",C15-C14)</f>
        <v/>
      </c>
      <c r="G15" s="48" t="str">
        <f t="shared" ref="G15:G18" si="9">IF(OR(D15=0,D15=""),"",D15-D14)</f>
        <v/>
      </c>
      <c r="H15" s="48" t="str">
        <f t="shared" ref="H15:H17" si="10">IF(OR(C15="",C15=0),"",G15*0.6+F15*0.4)</f>
        <v/>
      </c>
      <c r="I15" s="49"/>
      <c r="J15" s="49"/>
      <c r="K15" s="49">
        <f t="shared" si="6"/>
        <v>0</v>
      </c>
      <c r="L15" s="51"/>
      <c r="M15" s="51"/>
      <c r="N15" s="51">
        <f t="shared" si="7"/>
        <v>0</v>
      </c>
      <c r="Q15" s="20"/>
      <c r="R15" s="22"/>
    </row>
    <row r="16" spans="1:28" ht="24.95" customHeight="1">
      <c r="A16" s="42">
        <v>4</v>
      </c>
      <c r="B16" s="42" t="s">
        <v>239</v>
      </c>
      <c r="C16" s="53"/>
      <c r="D16" s="53"/>
      <c r="E16" s="47">
        <f t="shared" si="5"/>
        <v>0</v>
      </c>
      <c r="F16" s="48" t="str">
        <f t="shared" si="8"/>
        <v/>
      </c>
      <c r="G16" s="48" t="str">
        <f t="shared" si="9"/>
        <v/>
      </c>
      <c r="H16" s="48" t="str">
        <f t="shared" si="10"/>
        <v/>
      </c>
      <c r="I16" s="49"/>
      <c r="J16" s="49"/>
      <c r="K16" s="49">
        <f t="shared" si="6"/>
        <v>0</v>
      </c>
      <c r="L16" s="51"/>
      <c r="M16" s="51"/>
      <c r="N16" s="51">
        <f t="shared" si="7"/>
        <v>0</v>
      </c>
      <c r="Q16" s="20"/>
      <c r="R16" s="22"/>
    </row>
    <row r="17" spans="1:28" ht="24.95" customHeight="1">
      <c r="A17" s="42">
        <v>5</v>
      </c>
      <c r="B17" s="42" t="s">
        <v>240</v>
      </c>
      <c r="C17" s="53"/>
      <c r="D17" s="53"/>
      <c r="E17" s="47">
        <f t="shared" si="5"/>
        <v>0</v>
      </c>
      <c r="F17" s="48" t="str">
        <f t="shared" si="8"/>
        <v/>
      </c>
      <c r="G17" s="48" t="str">
        <f t="shared" si="9"/>
        <v/>
      </c>
      <c r="H17" s="48" t="str">
        <f t="shared" si="10"/>
        <v/>
      </c>
      <c r="I17" s="49"/>
      <c r="J17" s="49"/>
      <c r="K17" s="49">
        <f t="shared" si="6"/>
        <v>0</v>
      </c>
      <c r="L17" s="51"/>
      <c r="M17" s="51"/>
      <c r="N17" s="51">
        <f t="shared" si="7"/>
        <v>0</v>
      </c>
      <c r="Q17" s="20"/>
      <c r="R17" s="22"/>
    </row>
    <row r="18" spans="1:28" ht="24.95" customHeight="1">
      <c r="A18" s="42">
        <v>6</v>
      </c>
      <c r="B18" s="42" t="s">
        <v>241</v>
      </c>
      <c r="C18" s="53"/>
      <c r="D18" s="53"/>
      <c r="E18" s="47">
        <f t="shared" si="5"/>
        <v>0</v>
      </c>
      <c r="F18" s="48" t="str">
        <f t="shared" si="8"/>
        <v/>
      </c>
      <c r="G18" s="48" t="str">
        <f t="shared" si="9"/>
        <v/>
      </c>
      <c r="H18" s="48" t="str">
        <f>IF(OR(C18="",C18=0),"",G18*0.6+F18*0.4)</f>
        <v/>
      </c>
      <c r="I18" s="49"/>
      <c r="J18" s="49"/>
      <c r="K18" s="49">
        <f t="shared" si="6"/>
        <v>0</v>
      </c>
      <c r="L18" s="51"/>
      <c r="M18" s="51"/>
      <c r="N18" s="51">
        <f t="shared" si="7"/>
        <v>0</v>
      </c>
      <c r="Q18" s="20"/>
      <c r="R18" s="22"/>
    </row>
    <row r="19" spans="1:28">
      <c r="I19" s="232">
        <f>SUM(I13:I18)</f>
        <v>0</v>
      </c>
      <c r="J19" s="232">
        <f>SUM(J13:J18)</f>
        <v>0</v>
      </c>
      <c r="X19" s="21"/>
      <c r="Y19" s="251"/>
      <c r="Z19" s="253"/>
      <c r="AA19" s="254"/>
      <c r="AB19" s="252"/>
    </row>
    <row r="22" spans="1:28">
      <c r="I22" s="232"/>
      <c r="J22" s="232"/>
    </row>
  </sheetData>
  <sheetProtection selectLockedCells="1"/>
  <mergeCells count="2">
    <mergeCell ref="A11:N11"/>
    <mergeCell ref="A1:N1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6"/>
  <sheetViews>
    <sheetView rightToLeft="1" view="pageBreakPreview" zoomScaleSheetLayoutView="100" workbookViewId="0">
      <selection activeCell="I13" sqref="I13:L13"/>
    </sheetView>
  </sheetViews>
  <sheetFormatPr defaultColWidth="9.125" defaultRowHeight="14.25"/>
  <cols>
    <col min="1" max="2" width="30.75" style="65" customWidth="1"/>
    <col min="3" max="3" width="2.75" style="46" customWidth="1"/>
    <col min="4" max="16" width="6.75" style="46" customWidth="1"/>
    <col min="17" max="17" width="2.75" style="46" customWidth="1"/>
    <col min="18" max="16384" width="9.125" style="46"/>
  </cols>
  <sheetData>
    <row r="1" spans="2:22" s="65" customFormat="1" ht="30" customHeight="1"/>
    <row r="2" spans="2:22" s="65" customFormat="1" ht="30" customHeight="1"/>
    <row r="3" spans="2:22" ht="24.95" customHeight="1">
      <c r="C3" s="368" t="str">
        <f>فهرست!$C$3</f>
        <v xml:space="preserve">گزارش ماهیانه  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</row>
    <row r="4" spans="2:22" s="65" customFormat="1" ht="24.95" customHeight="1" thickBot="1">
      <c r="C4" s="368" t="s">
        <v>250</v>
      </c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</row>
    <row r="5" spans="2:22" ht="24.95" customHeight="1">
      <c r="C5" s="65"/>
      <c r="D5" s="458" t="str">
        <f>مشخصات!E5</f>
        <v xml:space="preserve">کارفرما : </v>
      </c>
      <c r="E5" s="459"/>
      <c r="F5" s="459"/>
      <c r="G5" s="459"/>
      <c r="H5" s="459"/>
      <c r="I5" s="459"/>
      <c r="J5" s="460" t="str">
        <f>مشخصات!K5</f>
        <v xml:space="preserve">شماره قرارداد :   </v>
      </c>
      <c r="K5" s="460"/>
      <c r="L5" s="460"/>
      <c r="M5" s="460"/>
      <c r="N5" s="460"/>
      <c r="O5" s="460"/>
      <c r="P5" s="461"/>
      <c r="Q5" s="65"/>
    </row>
    <row r="6" spans="2:22" ht="24.95" customHeight="1">
      <c r="C6" s="65"/>
      <c r="D6" s="462" t="str">
        <f>مشخصات!E6</f>
        <v xml:space="preserve">مشاور : </v>
      </c>
      <c r="E6" s="426"/>
      <c r="F6" s="426"/>
      <c r="G6" s="426"/>
      <c r="H6" s="426"/>
      <c r="I6" s="426"/>
      <c r="J6" s="431" t="str">
        <f>مشخصات!K6</f>
        <v xml:space="preserve">تاریخ قرارداد :      </v>
      </c>
      <c r="K6" s="431"/>
      <c r="L6" s="431"/>
      <c r="M6" s="431"/>
      <c r="N6" s="431"/>
      <c r="O6" s="431"/>
      <c r="P6" s="463"/>
      <c r="Q6" s="65"/>
    </row>
    <row r="7" spans="2:22" s="65" customFormat="1" ht="24.95" customHeight="1">
      <c r="D7" s="462" t="str">
        <f>مشخصات!E7</f>
        <v xml:space="preserve">پیمانکار: </v>
      </c>
      <c r="E7" s="426"/>
      <c r="F7" s="426"/>
      <c r="G7" s="426"/>
      <c r="H7" s="426"/>
      <c r="I7" s="426"/>
      <c r="J7" s="431" t="str">
        <f>مشخصات!K7</f>
        <v xml:space="preserve">تاریخ گزارش :  </v>
      </c>
      <c r="K7" s="431"/>
      <c r="L7" s="431"/>
      <c r="M7" s="431"/>
      <c r="N7" s="431"/>
      <c r="O7" s="431"/>
      <c r="P7" s="463"/>
    </row>
    <row r="8" spans="2:22" ht="24.95" customHeight="1">
      <c r="C8" s="65"/>
      <c r="D8" s="462" t="str">
        <f>مشخصات!E8</f>
        <v>مکان : م</v>
      </c>
      <c r="E8" s="426"/>
      <c r="F8" s="426"/>
      <c r="G8" s="426"/>
      <c r="H8" s="426"/>
      <c r="I8" s="426"/>
      <c r="J8" s="431" t="str">
        <f>مشخصات!K8</f>
        <v xml:space="preserve">شماره گزارش : </v>
      </c>
      <c r="K8" s="431"/>
      <c r="L8" s="431"/>
      <c r="M8" s="431"/>
      <c r="N8" s="431"/>
      <c r="O8" s="431"/>
      <c r="P8" s="463"/>
      <c r="Q8" s="65"/>
    </row>
    <row r="9" spans="2:22" ht="35.1" customHeight="1">
      <c r="B9" s="6"/>
      <c r="C9" s="6"/>
      <c r="D9" s="467" t="s">
        <v>107</v>
      </c>
      <c r="E9" s="468"/>
      <c r="F9" s="468"/>
      <c r="G9" s="468"/>
      <c r="H9" s="468"/>
      <c r="I9" s="468"/>
      <c r="J9" s="195"/>
      <c r="K9" s="194" t="e">
        <f>'جدول  پیشرفت زمانی'!J9</f>
        <v>#N/A</v>
      </c>
      <c r="L9" s="196"/>
      <c r="M9" s="198"/>
      <c r="N9" s="198"/>
      <c r="O9" s="199"/>
      <c r="P9" s="260"/>
    </row>
    <row r="10" spans="2:22" ht="35.1" customHeight="1">
      <c r="B10" s="6"/>
      <c r="C10" s="259" t="s">
        <v>121</v>
      </c>
      <c r="D10" s="464" t="s">
        <v>132</v>
      </c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6"/>
    </row>
    <row r="11" spans="2:22" ht="35.1" customHeight="1">
      <c r="B11" s="6"/>
      <c r="C11" s="177"/>
      <c r="D11" s="261" t="s">
        <v>10</v>
      </c>
      <c r="E11" s="457" t="s">
        <v>105</v>
      </c>
      <c r="F11" s="457"/>
      <c r="G11" s="455" t="s">
        <v>172</v>
      </c>
      <c r="H11" s="456"/>
      <c r="I11" s="457" t="s">
        <v>104</v>
      </c>
      <c r="J11" s="457"/>
      <c r="K11" s="440" t="s">
        <v>173</v>
      </c>
      <c r="L11" s="440"/>
      <c r="M11" s="469" t="s">
        <v>72</v>
      </c>
      <c r="N11" s="469"/>
      <c r="O11" s="469" t="s">
        <v>103</v>
      </c>
      <c r="P11" s="470"/>
      <c r="S11" s="6"/>
      <c r="T11" s="6"/>
      <c r="U11" s="6"/>
      <c r="V11" s="6"/>
    </row>
    <row r="12" spans="2:22" ht="35.1" customHeight="1">
      <c r="B12" s="6"/>
      <c r="C12" s="177"/>
      <c r="D12" s="262" t="s">
        <v>97</v>
      </c>
      <c r="E12" s="438" t="s">
        <v>208</v>
      </c>
      <c r="F12" s="435"/>
      <c r="G12" s="437" t="e">
        <f>VLOOKUP($K$9,'اطلاعات جداول'!$B$13:$N$18,9,FALSE)</f>
        <v>#N/A</v>
      </c>
      <c r="H12" s="437"/>
      <c r="I12" s="438" t="s">
        <v>208</v>
      </c>
      <c r="J12" s="435"/>
      <c r="K12" s="437" t="e">
        <f>VLOOKUP($K$9,'اطلاعات جداول'!$B$13:$N$18,12,FALSE)</f>
        <v>#N/A</v>
      </c>
      <c r="L12" s="437"/>
      <c r="M12" s="435" t="e">
        <f>VLOOKUP($K$9,'اطلاعات جداول'!$B$14:$N$18,6,FALSE)</f>
        <v>#N/A</v>
      </c>
      <c r="N12" s="435"/>
      <c r="O12" s="435" t="e">
        <f>VLOOKUP($K$9,'اطلاعات جداول'!$B$14:$N$18,3,FALSE)</f>
        <v>#N/A</v>
      </c>
      <c r="P12" s="436"/>
      <c r="S12" s="257"/>
      <c r="T12" s="258"/>
      <c r="U12" s="257"/>
      <c r="V12" s="258"/>
    </row>
    <row r="13" spans="2:22" ht="35.1" customHeight="1">
      <c r="B13" s="6"/>
      <c r="C13" s="177"/>
      <c r="D13" s="263"/>
      <c r="E13" s="14"/>
      <c r="F13" s="14"/>
      <c r="G13" s="6"/>
      <c r="H13" s="6"/>
      <c r="I13" s="379" t="s">
        <v>168</v>
      </c>
      <c r="J13" s="379"/>
      <c r="K13" s="379"/>
      <c r="L13" s="379"/>
      <c r="M13" s="388" t="s">
        <v>208</v>
      </c>
      <c r="N13" s="389"/>
      <c r="O13" s="388" t="s">
        <v>208</v>
      </c>
      <c r="P13" s="454"/>
      <c r="S13" s="6"/>
      <c r="T13" s="6"/>
      <c r="U13" s="6"/>
      <c r="V13" s="6"/>
    </row>
    <row r="14" spans="2:22" ht="35.1" customHeight="1">
      <c r="B14" s="6"/>
      <c r="C14" s="177"/>
      <c r="D14" s="263"/>
      <c r="E14" s="14"/>
      <c r="F14" s="14"/>
      <c r="G14" s="6"/>
      <c r="H14" s="6"/>
      <c r="I14" s="380" t="s">
        <v>169</v>
      </c>
      <c r="J14" s="380"/>
      <c r="K14" s="380"/>
      <c r="L14" s="380"/>
      <c r="M14" s="390" t="s">
        <v>208</v>
      </c>
      <c r="N14" s="391"/>
      <c r="O14" s="390" t="s">
        <v>208</v>
      </c>
      <c r="P14" s="434"/>
    </row>
    <row r="15" spans="2:22" s="65" customFormat="1" ht="35.1" customHeight="1">
      <c r="B15" s="6"/>
      <c r="C15" s="177"/>
      <c r="D15" s="263"/>
      <c r="E15" s="14"/>
      <c r="F15" s="14"/>
      <c r="G15" s="6"/>
      <c r="H15" s="6"/>
      <c r="I15" s="381" t="s">
        <v>170</v>
      </c>
      <c r="J15" s="381"/>
      <c r="K15" s="381"/>
      <c r="L15" s="381"/>
      <c r="M15" s="435" t="e">
        <f>IF($M$12="","",IF($G$12&gt;$M$12,$G$12-$M$12,""))</f>
        <v>#N/A</v>
      </c>
      <c r="N15" s="435"/>
      <c r="O15" s="435" t="e">
        <f>IF(K12&gt;O12,K12-O12,"")</f>
        <v>#N/A</v>
      </c>
      <c r="P15" s="436"/>
    </row>
    <row r="16" spans="2:22" s="65" customFormat="1" ht="35.1" customHeight="1">
      <c r="B16" s="6"/>
      <c r="C16" s="177"/>
      <c r="D16" s="263"/>
      <c r="E16" s="14"/>
      <c r="F16" s="14"/>
      <c r="G16" s="6"/>
      <c r="H16" s="6"/>
      <c r="I16" s="384" t="s">
        <v>171</v>
      </c>
      <c r="J16" s="384"/>
      <c r="K16" s="384"/>
      <c r="L16" s="384"/>
      <c r="M16" s="432" t="e">
        <f>IF($M$12="","",IF($G$12&gt;$M$12,"",$M$12-$G$12))</f>
        <v>#N/A</v>
      </c>
      <c r="N16" s="439"/>
      <c r="O16" s="432" t="e">
        <f>IF(K12&gt;O12,"",O12-K12)</f>
        <v>#N/A</v>
      </c>
      <c r="P16" s="433"/>
    </row>
    <row r="17" spans="2:16" ht="35.1" customHeight="1">
      <c r="B17" s="6"/>
      <c r="C17" s="177"/>
      <c r="D17" s="263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264"/>
    </row>
    <row r="18" spans="2:16" ht="35.1" customHeight="1">
      <c r="B18" s="6"/>
      <c r="C18" s="177"/>
      <c r="D18" s="263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264"/>
    </row>
    <row r="19" spans="2:16" ht="35.1" customHeight="1">
      <c r="B19" s="6"/>
      <c r="C19" s="177"/>
      <c r="D19" s="263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264"/>
    </row>
    <row r="20" spans="2:16" ht="35.1" customHeight="1">
      <c r="B20" s="6"/>
      <c r="C20" s="101"/>
      <c r="D20" s="263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264"/>
    </row>
    <row r="21" spans="2:16" s="65" customFormat="1" ht="35.1" customHeight="1">
      <c r="B21" s="6"/>
      <c r="C21" s="101"/>
      <c r="D21" s="451" t="s">
        <v>98</v>
      </c>
      <c r="E21" s="452"/>
      <c r="F21" s="452"/>
      <c r="G21" s="452"/>
      <c r="H21" s="452"/>
      <c r="I21" s="452"/>
      <c r="J21" s="452"/>
      <c r="K21" s="452"/>
      <c r="L21" s="452"/>
      <c r="M21" s="452"/>
      <c r="N21" s="452"/>
      <c r="O21" s="452"/>
      <c r="P21" s="453"/>
    </row>
    <row r="22" spans="2:16" s="65" customFormat="1" ht="35.1" customHeight="1">
      <c r="B22" s="6"/>
      <c r="C22" s="101"/>
      <c r="D22" s="263"/>
      <c r="E22" s="444" t="s">
        <v>99</v>
      </c>
      <c r="F22" s="444"/>
      <c r="G22" s="444"/>
      <c r="H22" s="444"/>
      <c r="I22" s="444" t="s">
        <v>101</v>
      </c>
      <c r="J22" s="444"/>
      <c r="K22" s="444"/>
      <c r="L22" s="444"/>
      <c r="M22" s="444" t="s">
        <v>100</v>
      </c>
      <c r="N22" s="444"/>
      <c r="O22" s="444"/>
      <c r="P22" s="445"/>
    </row>
    <row r="23" spans="2:16" s="65" customFormat="1" ht="35.1" customHeight="1">
      <c r="B23" s="6"/>
      <c r="C23" s="101"/>
      <c r="D23" s="263"/>
      <c r="E23" s="448"/>
      <c r="F23" s="448"/>
      <c r="G23" s="448"/>
      <c r="H23" s="448"/>
      <c r="I23" s="448"/>
      <c r="J23" s="448"/>
      <c r="K23" s="448"/>
      <c r="L23" s="448"/>
      <c r="M23" s="446"/>
      <c r="N23" s="446"/>
      <c r="O23" s="446"/>
      <c r="P23" s="447"/>
    </row>
    <row r="24" spans="2:16" s="65" customFormat="1" ht="35.1" customHeight="1">
      <c r="B24" s="6"/>
      <c r="C24" s="101"/>
      <c r="D24" s="449"/>
      <c r="E24" s="450"/>
      <c r="F24" s="450"/>
      <c r="G24" s="450"/>
      <c r="H24" s="450"/>
      <c r="I24" s="450"/>
      <c r="J24" s="450"/>
      <c r="K24" s="100"/>
      <c r="L24" s="6"/>
      <c r="M24" s="6"/>
      <c r="N24" s="6"/>
      <c r="O24" s="6"/>
      <c r="P24" s="264"/>
    </row>
    <row r="25" spans="2:16" s="65" customFormat="1" ht="35.1" customHeight="1">
      <c r="B25" s="6"/>
      <c r="C25" s="101"/>
      <c r="D25" s="441" t="s">
        <v>133</v>
      </c>
      <c r="E25" s="442"/>
      <c r="F25" s="442"/>
      <c r="G25" s="442"/>
      <c r="H25" s="442"/>
      <c r="I25" s="442"/>
      <c r="J25" s="442"/>
      <c r="K25" s="442"/>
      <c r="L25" s="442"/>
      <c r="M25" s="442"/>
      <c r="N25" s="442"/>
      <c r="O25" s="442"/>
      <c r="P25" s="443"/>
    </row>
    <row r="26" spans="2:16" ht="35.1" customHeight="1" thickBot="1">
      <c r="B26" s="6"/>
      <c r="C26" s="101"/>
      <c r="D26" s="265"/>
      <c r="E26" s="266"/>
      <c r="F26" s="266"/>
      <c r="G26" s="266"/>
      <c r="H26" s="267"/>
      <c r="I26" s="267"/>
      <c r="J26" s="268"/>
      <c r="K26" s="269"/>
      <c r="L26" s="270"/>
      <c r="M26" s="270"/>
      <c r="N26" s="270"/>
      <c r="O26" s="270"/>
      <c r="P26" s="271"/>
    </row>
  </sheetData>
  <sheetProtection selectLockedCells="1"/>
  <mergeCells count="45">
    <mergeCell ref="E11:F11"/>
    <mergeCell ref="C3:Q3"/>
    <mergeCell ref="C4:Q4"/>
    <mergeCell ref="D5:I5"/>
    <mergeCell ref="J5:P5"/>
    <mergeCell ref="I11:J11"/>
    <mergeCell ref="D6:I6"/>
    <mergeCell ref="J6:P6"/>
    <mergeCell ref="D7:I7"/>
    <mergeCell ref="J7:P7"/>
    <mergeCell ref="D8:I8"/>
    <mergeCell ref="J8:P8"/>
    <mergeCell ref="D10:P10"/>
    <mergeCell ref="D9:I9"/>
    <mergeCell ref="O11:P11"/>
    <mergeCell ref="M11:N11"/>
    <mergeCell ref="K11:L11"/>
    <mergeCell ref="D25:P25"/>
    <mergeCell ref="M22:P22"/>
    <mergeCell ref="M23:P23"/>
    <mergeCell ref="I22:L22"/>
    <mergeCell ref="I23:L23"/>
    <mergeCell ref="E22:H22"/>
    <mergeCell ref="E23:H23"/>
    <mergeCell ref="D24:J24"/>
    <mergeCell ref="D21:P21"/>
    <mergeCell ref="O12:P12"/>
    <mergeCell ref="M13:N13"/>
    <mergeCell ref="O13:P13"/>
    <mergeCell ref="M14:N14"/>
    <mergeCell ref="G11:H11"/>
    <mergeCell ref="I12:J12"/>
    <mergeCell ref="G12:H12"/>
    <mergeCell ref="E12:F12"/>
    <mergeCell ref="K12:L12"/>
    <mergeCell ref="M12:N12"/>
    <mergeCell ref="M16:N16"/>
    <mergeCell ref="O16:P16"/>
    <mergeCell ref="I13:L13"/>
    <mergeCell ref="I14:L14"/>
    <mergeCell ref="I15:L15"/>
    <mergeCell ref="I16:L16"/>
    <mergeCell ref="O14:P14"/>
    <mergeCell ref="M15:N15"/>
    <mergeCell ref="O15:P15"/>
  </mergeCells>
  <printOptions horizontalCentered="1"/>
  <pageMargins left="0" right="0" top="0" bottom="0" header="0" footer="0"/>
  <pageSetup paperSize="9" scale="9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7"/>
  <sheetViews>
    <sheetView rightToLeft="1" view="pageBreakPreview" topLeftCell="A4" zoomScale="85" zoomScaleNormal="70" zoomScaleSheetLayoutView="85" workbookViewId="0">
      <selection activeCell="C4" sqref="C4:R4"/>
    </sheetView>
  </sheetViews>
  <sheetFormatPr defaultColWidth="9" defaultRowHeight="14.25"/>
  <cols>
    <col min="1" max="2" width="30.75" style="65" customWidth="1"/>
    <col min="3" max="3" width="2.75" style="46" customWidth="1"/>
    <col min="4" max="17" width="6.75" style="46" customWidth="1"/>
    <col min="18" max="18" width="2.75" style="46" customWidth="1"/>
    <col min="19" max="31" width="9" style="46"/>
    <col min="32" max="32" width="9" style="46" customWidth="1"/>
    <col min="33" max="16384" width="9" style="46"/>
  </cols>
  <sheetData>
    <row r="1" spans="2:18" s="65" customFormat="1" ht="30" customHeight="1"/>
    <row r="2" spans="2:18" s="65" customFormat="1" ht="30" customHeight="1"/>
    <row r="3" spans="2:18" ht="24.95" customHeight="1">
      <c r="C3" s="368" t="str">
        <f>'نمودار پیشرفت زمانی ماهیانه '!$C$3</f>
        <v xml:space="preserve">گزارش ماهیانه  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</row>
    <row r="4" spans="2:18" s="65" customFormat="1" ht="24.95" customHeight="1">
      <c r="C4" s="368" t="s">
        <v>250</v>
      </c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</row>
    <row r="5" spans="2:18" s="65" customFormat="1" ht="24.95" customHeight="1">
      <c r="C5" s="111"/>
      <c r="D5" s="426" t="str">
        <f>مشخصات!E5</f>
        <v xml:space="preserve">کارفرما : </v>
      </c>
      <c r="E5" s="426"/>
      <c r="F5" s="426"/>
      <c r="G5" s="426"/>
      <c r="H5" s="426"/>
      <c r="I5" s="426"/>
      <c r="J5" s="426"/>
      <c r="K5" s="431" t="str">
        <f>مشخصات!K5</f>
        <v xml:space="preserve">شماره قرارداد :   </v>
      </c>
      <c r="L5" s="431"/>
      <c r="M5" s="431"/>
      <c r="N5" s="431"/>
      <c r="O5" s="431"/>
      <c r="P5" s="431"/>
      <c r="Q5" s="431"/>
      <c r="R5" s="6"/>
    </row>
    <row r="6" spans="2:18" s="65" customFormat="1" ht="24.95" customHeight="1">
      <c r="C6" s="111"/>
      <c r="D6" s="426" t="str">
        <f>مشخصات!E6</f>
        <v xml:space="preserve">مشاور : </v>
      </c>
      <c r="E6" s="426"/>
      <c r="F6" s="426"/>
      <c r="G6" s="426"/>
      <c r="H6" s="426"/>
      <c r="I6" s="426"/>
      <c r="J6" s="426"/>
      <c r="K6" s="431" t="str">
        <f>مشخصات!K6</f>
        <v xml:space="preserve">تاریخ قرارداد :      </v>
      </c>
      <c r="L6" s="431"/>
      <c r="M6" s="431"/>
      <c r="N6" s="431"/>
      <c r="O6" s="431"/>
      <c r="P6" s="431"/>
      <c r="Q6" s="431"/>
    </row>
    <row r="7" spans="2:18" ht="24.95" customHeight="1">
      <c r="C7" s="117"/>
      <c r="D7" s="426" t="str">
        <f>مشخصات!E7</f>
        <v xml:space="preserve">پیمانکار: </v>
      </c>
      <c r="E7" s="426"/>
      <c r="F7" s="426"/>
      <c r="G7" s="426"/>
      <c r="H7" s="426"/>
      <c r="I7" s="426"/>
      <c r="J7" s="426"/>
      <c r="K7" s="431" t="str">
        <f>مشخصات!K7</f>
        <v xml:space="preserve">تاریخ گزارش :  </v>
      </c>
      <c r="L7" s="431"/>
      <c r="M7" s="431"/>
      <c r="N7" s="431"/>
      <c r="O7" s="431"/>
      <c r="P7" s="431"/>
      <c r="Q7" s="431"/>
      <c r="R7" s="65"/>
    </row>
    <row r="8" spans="2:18" ht="24.95" customHeight="1">
      <c r="B8" s="6"/>
      <c r="C8" s="117"/>
      <c r="D8" s="426" t="str">
        <f>مشخصات!E8</f>
        <v>مکان : م</v>
      </c>
      <c r="E8" s="426"/>
      <c r="F8" s="426"/>
      <c r="G8" s="426"/>
      <c r="H8" s="426"/>
      <c r="I8" s="426"/>
      <c r="J8" s="426"/>
      <c r="K8" s="431" t="str">
        <f>مشخصات!K8</f>
        <v xml:space="preserve">شماره گزارش : </v>
      </c>
      <c r="L8" s="431"/>
      <c r="M8" s="431"/>
      <c r="N8" s="431"/>
      <c r="O8" s="431"/>
      <c r="P8" s="431"/>
      <c r="Q8" s="431"/>
      <c r="R8" s="65"/>
    </row>
    <row r="9" spans="2:18" ht="35.1" customHeight="1">
      <c r="C9" s="110" t="s">
        <v>121</v>
      </c>
      <c r="D9" s="397" t="s">
        <v>123</v>
      </c>
      <c r="E9" s="398"/>
      <c r="F9" s="398"/>
      <c r="G9" s="398"/>
      <c r="H9" s="398"/>
      <c r="I9" s="398"/>
      <c r="J9" s="398"/>
      <c r="K9" s="398"/>
      <c r="L9" s="398"/>
      <c r="M9" s="398"/>
      <c r="N9" s="398"/>
      <c r="O9" s="398"/>
      <c r="P9" s="398"/>
      <c r="Q9" s="427"/>
      <c r="R9" s="65"/>
    </row>
    <row r="10" spans="2:18" s="15" customFormat="1" ht="35.1" customHeight="1">
      <c r="C10" s="103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72"/>
      <c r="P10" s="472"/>
      <c r="Q10" s="473"/>
    </row>
    <row r="11" spans="2:18" s="15" customFormat="1" ht="35.1" customHeight="1">
      <c r="C11" s="103"/>
      <c r="D11" s="472"/>
      <c r="E11" s="472"/>
      <c r="F11" s="472"/>
      <c r="G11" s="472"/>
      <c r="H11" s="472"/>
      <c r="I11" s="472"/>
      <c r="J11" s="472"/>
      <c r="K11" s="472"/>
      <c r="L11" s="472"/>
      <c r="M11" s="472"/>
      <c r="N11" s="472"/>
      <c r="O11" s="472"/>
      <c r="P11" s="472"/>
      <c r="Q11" s="473"/>
    </row>
    <row r="12" spans="2:18" ht="35.1" customHeight="1">
      <c r="C12" s="104"/>
      <c r="D12" s="472"/>
      <c r="E12" s="472"/>
      <c r="F12" s="472"/>
      <c r="G12" s="472"/>
      <c r="H12" s="472"/>
      <c r="I12" s="472"/>
      <c r="J12" s="472"/>
      <c r="K12" s="472"/>
      <c r="L12" s="472"/>
      <c r="M12" s="472"/>
      <c r="N12" s="472"/>
      <c r="O12" s="472"/>
      <c r="P12" s="472"/>
      <c r="Q12" s="473"/>
      <c r="R12" s="65"/>
    </row>
    <row r="13" spans="2:18" ht="35.1" customHeight="1">
      <c r="C13" s="105"/>
      <c r="D13" s="472"/>
      <c r="E13" s="472"/>
      <c r="F13" s="472"/>
      <c r="G13" s="472"/>
      <c r="H13" s="472"/>
      <c r="I13" s="472"/>
      <c r="J13" s="472"/>
      <c r="K13" s="472"/>
      <c r="L13" s="472"/>
      <c r="M13" s="472"/>
      <c r="N13" s="472"/>
      <c r="O13" s="472"/>
      <c r="P13" s="472"/>
      <c r="Q13" s="473"/>
      <c r="R13" s="65"/>
    </row>
    <row r="14" spans="2:18" ht="35.1" customHeight="1">
      <c r="C14" s="106"/>
      <c r="D14" s="472"/>
      <c r="E14" s="472"/>
      <c r="F14" s="472"/>
      <c r="G14" s="472"/>
      <c r="H14" s="472"/>
      <c r="I14" s="472"/>
      <c r="J14" s="472"/>
      <c r="K14" s="472"/>
      <c r="L14" s="472"/>
      <c r="M14" s="472"/>
      <c r="N14" s="472"/>
      <c r="O14" s="472"/>
      <c r="P14" s="472"/>
      <c r="Q14" s="473"/>
    </row>
    <row r="15" spans="2:18" ht="35.1" customHeight="1">
      <c r="C15" s="106"/>
      <c r="D15" s="472"/>
      <c r="E15" s="472"/>
      <c r="F15" s="472"/>
      <c r="G15" s="472"/>
      <c r="H15" s="472"/>
      <c r="I15" s="472"/>
      <c r="J15" s="472"/>
      <c r="K15" s="472"/>
      <c r="L15" s="472"/>
      <c r="M15" s="472"/>
      <c r="N15" s="472"/>
      <c r="O15" s="472"/>
      <c r="P15" s="472"/>
      <c r="Q15" s="473"/>
    </row>
    <row r="16" spans="2:18" ht="35.1" customHeight="1">
      <c r="C16" s="106"/>
      <c r="D16" s="472"/>
      <c r="E16" s="472"/>
      <c r="F16" s="472"/>
      <c r="G16" s="472"/>
      <c r="H16" s="472"/>
      <c r="I16" s="472"/>
      <c r="J16" s="472"/>
      <c r="K16" s="472"/>
      <c r="L16" s="472"/>
      <c r="M16" s="472"/>
      <c r="N16" s="472"/>
      <c r="O16" s="472"/>
      <c r="P16" s="472"/>
      <c r="Q16" s="473"/>
    </row>
    <row r="17" spans="3:17" ht="35.1" customHeight="1">
      <c r="C17" s="107"/>
      <c r="D17" s="472"/>
      <c r="E17" s="472"/>
      <c r="F17" s="472"/>
      <c r="G17" s="472"/>
      <c r="H17" s="472"/>
      <c r="I17" s="472"/>
      <c r="J17" s="472"/>
      <c r="K17" s="472"/>
      <c r="L17" s="472"/>
      <c r="M17" s="472"/>
      <c r="N17" s="472"/>
      <c r="O17" s="472"/>
      <c r="P17" s="472"/>
      <c r="Q17" s="473"/>
    </row>
    <row r="18" spans="3:17" ht="35.1" customHeight="1">
      <c r="C18" s="106"/>
      <c r="D18" s="472"/>
      <c r="E18" s="472"/>
      <c r="F18" s="472"/>
      <c r="G18" s="472"/>
      <c r="H18" s="472"/>
      <c r="I18" s="472"/>
      <c r="J18" s="472"/>
      <c r="K18" s="472"/>
      <c r="L18" s="472"/>
      <c r="M18" s="472"/>
      <c r="N18" s="472"/>
      <c r="O18" s="472"/>
      <c r="P18" s="472"/>
      <c r="Q18" s="473"/>
    </row>
    <row r="19" spans="3:17" ht="35.1" customHeight="1">
      <c r="C19" s="108"/>
      <c r="D19" s="472"/>
      <c r="E19" s="472"/>
      <c r="F19" s="472"/>
      <c r="G19" s="472"/>
      <c r="H19" s="472"/>
      <c r="I19" s="472"/>
      <c r="J19" s="472"/>
      <c r="K19" s="472"/>
      <c r="L19" s="472"/>
      <c r="M19" s="472"/>
      <c r="N19" s="472"/>
      <c r="O19" s="472"/>
      <c r="P19" s="472"/>
      <c r="Q19" s="473"/>
    </row>
    <row r="20" spans="3:17" ht="35.1" customHeight="1">
      <c r="C20" s="106"/>
      <c r="D20" s="472"/>
      <c r="E20" s="472"/>
      <c r="F20" s="472"/>
      <c r="G20" s="472"/>
      <c r="H20" s="472"/>
      <c r="I20" s="472"/>
      <c r="J20" s="472"/>
      <c r="K20" s="472"/>
      <c r="L20" s="472"/>
      <c r="M20" s="472"/>
      <c r="N20" s="472"/>
      <c r="O20" s="472"/>
      <c r="P20" s="472"/>
      <c r="Q20" s="473"/>
    </row>
    <row r="21" spans="3:17" ht="35.1" customHeight="1">
      <c r="C21" s="106"/>
      <c r="D21" s="472"/>
      <c r="E21" s="472"/>
      <c r="F21" s="472"/>
      <c r="G21" s="472"/>
      <c r="H21" s="472"/>
      <c r="I21" s="472"/>
      <c r="J21" s="472"/>
      <c r="K21" s="472"/>
      <c r="L21" s="472"/>
      <c r="M21" s="472"/>
      <c r="N21" s="472"/>
      <c r="O21" s="472"/>
      <c r="P21" s="472"/>
      <c r="Q21" s="473"/>
    </row>
    <row r="22" spans="3:17" ht="35.1" customHeight="1">
      <c r="C22" s="109"/>
      <c r="D22" s="472"/>
      <c r="E22" s="472"/>
      <c r="F22" s="472"/>
      <c r="G22" s="472"/>
      <c r="H22" s="472"/>
      <c r="I22" s="472"/>
      <c r="J22" s="472"/>
      <c r="K22" s="472"/>
      <c r="L22" s="472"/>
      <c r="M22" s="472"/>
      <c r="N22" s="472"/>
      <c r="O22" s="472"/>
      <c r="P22" s="472"/>
      <c r="Q22" s="473"/>
    </row>
    <row r="23" spans="3:17" ht="35.1" customHeight="1">
      <c r="C23" s="116"/>
      <c r="D23" s="472"/>
      <c r="E23" s="472"/>
      <c r="F23" s="472"/>
      <c r="G23" s="472"/>
      <c r="H23" s="472"/>
      <c r="I23" s="472"/>
      <c r="J23" s="472"/>
      <c r="K23" s="472"/>
      <c r="L23" s="472"/>
      <c r="M23" s="472"/>
      <c r="N23" s="472"/>
      <c r="O23" s="472"/>
      <c r="P23" s="472"/>
      <c r="Q23" s="473"/>
    </row>
    <row r="24" spans="3:17" s="65" customFormat="1" ht="35.1" customHeight="1">
      <c r="C24" s="116"/>
      <c r="D24" s="477"/>
      <c r="E24" s="472"/>
      <c r="F24" s="472"/>
      <c r="G24" s="472"/>
      <c r="H24" s="472"/>
      <c r="I24" s="472"/>
      <c r="J24" s="472"/>
      <c r="K24" s="472"/>
      <c r="L24" s="472"/>
      <c r="M24" s="472"/>
      <c r="N24" s="472"/>
      <c r="O24" s="472"/>
      <c r="P24" s="472"/>
      <c r="Q24" s="473"/>
    </row>
    <row r="25" spans="3:17" s="65" customFormat="1" ht="35.1" customHeight="1">
      <c r="C25" s="116"/>
      <c r="D25" s="477"/>
      <c r="E25" s="472"/>
      <c r="F25" s="472"/>
      <c r="G25" s="472"/>
      <c r="H25" s="472"/>
      <c r="I25" s="472"/>
      <c r="J25" s="472"/>
      <c r="K25" s="472"/>
      <c r="L25" s="472"/>
      <c r="M25" s="472"/>
      <c r="N25" s="472"/>
      <c r="O25" s="472"/>
      <c r="P25" s="472"/>
      <c r="Q25" s="473"/>
    </row>
    <row r="26" spans="3:17" ht="35.1" customHeight="1">
      <c r="C26" s="116"/>
      <c r="D26" s="474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5"/>
      <c r="P26" s="475"/>
      <c r="Q26" s="476"/>
    </row>
    <row r="27" spans="3:17" ht="15" customHeight="1">
      <c r="C27" s="101"/>
      <c r="D27" s="13"/>
      <c r="E27" s="13"/>
      <c r="F27" s="471"/>
      <c r="G27" s="471"/>
      <c r="H27" s="471"/>
      <c r="I27" s="12"/>
      <c r="J27" s="100"/>
      <c r="K27" s="6"/>
      <c r="L27" s="6"/>
    </row>
  </sheetData>
  <mergeCells count="29">
    <mergeCell ref="C3:R3"/>
    <mergeCell ref="C4:R4"/>
    <mergeCell ref="D5:J5"/>
    <mergeCell ref="K5:Q5"/>
    <mergeCell ref="D6:J6"/>
    <mergeCell ref="K6:Q6"/>
    <mergeCell ref="D7:J7"/>
    <mergeCell ref="K7:Q7"/>
    <mergeCell ref="D8:J8"/>
    <mergeCell ref="K8:Q8"/>
    <mergeCell ref="D14:Q14"/>
    <mergeCell ref="D11:Q11"/>
    <mergeCell ref="D12:Q12"/>
    <mergeCell ref="D13:Q13"/>
    <mergeCell ref="D9:Q9"/>
    <mergeCell ref="D10:Q10"/>
    <mergeCell ref="D15:Q15"/>
    <mergeCell ref="D16:Q16"/>
    <mergeCell ref="D17:Q17"/>
    <mergeCell ref="D18:Q18"/>
    <mergeCell ref="D19:Q19"/>
    <mergeCell ref="F27:H27"/>
    <mergeCell ref="D20:Q20"/>
    <mergeCell ref="D21:Q21"/>
    <mergeCell ref="D22:Q22"/>
    <mergeCell ref="D23:Q23"/>
    <mergeCell ref="D26:Q26"/>
    <mergeCell ref="D25:Q25"/>
    <mergeCell ref="D24:Q24"/>
  </mergeCells>
  <printOptions horizontalCentered="1"/>
  <pageMargins left="0.196850393700787" right="0.196850393700787" top="0.196850393700787" bottom="0.196850393700787" header="0" footer="0"/>
  <pageSetup paperSize="9" scale="91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4"/>
  <sheetViews>
    <sheetView rightToLeft="1" view="pageBreakPreview" topLeftCell="A10" zoomScale="80" zoomScaleNormal="70" zoomScaleSheetLayoutView="80" workbookViewId="0">
      <selection activeCell="C2" sqref="C2:R2"/>
    </sheetView>
  </sheetViews>
  <sheetFormatPr defaultColWidth="9" defaultRowHeight="14.25"/>
  <cols>
    <col min="1" max="2" width="30.75" style="65" customWidth="1"/>
    <col min="3" max="3" width="2.75" style="46" customWidth="1"/>
    <col min="4" max="17" width="6.75" style="46" customWidth="1"/>
    <col min="18" max="18" width="2.75" style="46" customWidth="1"/>
    <col min="19" max="30" width="9" style="46"/>
    <col min="31" max="31" width="9" style="46" customWidth="1"/>
    <col min="32" max="16384" width="9" style="46"/>
  </cols>
  <sheetData>
    <row r="1" spans="2:18" ht="24.95" customHeight="1">
      <c r="C1" s="368" t="str">
        <f>'نمودار پیشرفت زمانی ماهیانه '!$C$3</f>
        <v xml:space="preserve">گزارش ماهیانه  </v>
      </c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</row>
    <row r="2" spans="2:18" ht="24.95" customHeight="1">
      <c r="B2" s="6"/>
      <c r="C2" s="368" t="s">
        <v>250</v>
      </c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</row>
    <row r="3" spans="2:18" s="65" customFormat="1" ht="24.95" customHeight="1">
      <c r="B3" s="6"/>
      <c r="C3" s="114"/>
      <c r="D3" s="426" t="str">
        <f>مشخصات!E5</f>
        <v xml:space="preserve">کارفرما : </v>
      </c>
      <c r="E3" s="426"/>
      <c r="F3" s="426"/>
      <c r="G3" s="426"/>
      <c r="H3" s="426"/>
      <c r="I3" s="426"/>
      <c r="J3" s="426"/>
      <c r="K3" s="431" t="str">
        <f>مشخصات!K5</f>
        <v xml:space="preserve">شماره قرارداد :   </v>
      </c>
      <c r="L3" s="431"/>
      <c r="M3" s="431"/>
      <c r="N3" s="431"/>
      <c r="O3" s="431"/>
      <c r="P3" s="431"/>
      <c r="Q3" s="431"/>
    </row>
    <row r="4" spans="2:18" s="65" customFormat="1" ht="24.95" customHeight="1">
      <c r="B4" s="6"/>
      <c r="C4" s="114"/>
      <c r="D4" s="426" t="str">
        <f>مشخصات!E6</f>
        <v xml:space="preserve">مشاور : </v>
      </c>
      <c r="E4" s="426"/>
      <c r="F4" s="426"/>
      <c r="G4" s="426"/>
      <c r="H4" s="426"/>
      <c r="I4" s="426"/>
      <c r="J4" s="426"/>
      <c r="K4" s="431" t="str">
        <f>مشخصات!K6</f>
        <v xml:space="preserve">تاریخ قرارداد :      </v>
      </c>
      <c r="L4" s="431"/>
      <c r="M4" s="431"/>
      <c r="N4" s="431"/>
      <c r="O4" s="431"/>
      <c r="P4" s="431"/>
      <c r="Q4" s="431"/>
    </row>
    <row r="5" spans="2:18" s="65" customFormat="1" ht="24.95" customHeight="1">
      <c r="B5" s="6"/>
      <c r="C5" s="114"/>
      <c r="D5" s="426" t="str">
        <f>مشخصات!E7</f>
        <v xml:space="preserve">پیمانکار: </v>
      </c>
      <c r="E5" s="426"/>
      <c r="F5" s="426"/>
      <c r="G5" s="426"/>
      <c r="H5" s="426"/>
      <c r="I5" s="426"/>
      <c r="J5" s="426"/>
      <c r="K5" s="431" t="str">
        <f>مشخصات!K7</f>
        <v xml:space="preserve">تاریخ گزارش :  </v>
      </c>
      <c r="L5" s="431"/>
      <c r="M5" s="431"/>
      <c r="N5" s="431"/>
      <c r="O5" s="431"/>
      <c r="P5" s="431"/>
      <c r="Q5" s="431"/>
    </row>
    <row r="6" spans="2:18" s="65" customFormat="1" ht="24.95" customHeight="1">
      <c r="B6" s="6"/>
      <c r="C6" s="114"/>
      <c r="D6" s="426" t="str">
        <f>مشخصات!E8</f>
        <v>مکان : م</v>
      </c>
      <c r="E6" s="426"/>
      <c r="F6" s="426"/>
      <c r="G6" s="426"/>
      <c r="H6" s="426"/>
      <c r="I6" s="426"/>
      <c r="J6" s="426"/>
      <c r="K6" s="431" t="str">
        <f>مشخصات!K8</f>
        <v xml:space="preserve">شماره گزارش : </v>
      </c>
      <c r="L6" s="431"/>
      <c r="M6" s="431"/>
      <c r="N6" s="431"/>
      <c r="O6" s="431"/>
      <c r="P6" s="431"/>
      <c r="Q6" s="431"/>
    </row>
    <row r="7" spans="2:18" s="191" customFormat="1" ht="35.1" customHeight="1">
      <c r="C7" s="114"/>
      <c r="D7" s="484" t="s">
        <v>125</v>
      </c>
      <c r="E7" s="468"/>
      <c r="F7" s="468"/>
      <c r="G7" s="468"/>
      <c r="H7" s="468"/>
      <c r="I7" s="468"/>
      <c r="J7" s="468"/>
      <c r="K7" s="468"/>
      <c r="L7" s="468"/>
      <c r="M7" s="468"/>
      <c r="N7" s="468"/>
      <c r="O7" s="468"/>
      <c r="P7" s="468"/>
      <c r="Q7" s="485"/>
      <c r="R7" s="192"/>
    </row>
    <row r="8" spans="2:18" ht="35.1" customHeight="1">
      <c r="C8" s="115" t="s">
        <v>124</v>
      </c>
      <c r="D8" s="482"/>
      <c r="E8" s="481"/>
      <c r="F8" s="481"/>
      <c r="G8" s="481"/>
      <c r="H8" s="481"/>
      <c r="I8" s="481"/>
      <c r="J8" s="481"/>
      <c r="K8" s="481"/>
      <c r="L8" s="481"/>
      <c r="M8" s="481"/>
      <c r="N8" s="481"/>
      <c r="O8" s="481"/>
      <c r="P8" s="481"/>
      <c r="Q8" s="483"/>
      <c r="R8" s="6"/>
    </row>
    <row r="9" spans="2:18" s="15" customFormat="1" ht="35.1" customHeight="1">
      <c r="B9" s="54"/>
      <c r="C9" s="115"/>
      <c r="D9" s="482"/>
      <c r="E9" s="481"/>
      <c r="F9" s="481"/>
      <c r="G9" s="481"/>
      <c r="H9" s="481"/>
      <c r="I9" s="481"/>
      <c r="J9" s="481"/>
      <c r="K9" s="481"/>
      <c r="L9" s="481"/>
      <c r="M9" s="481"/>
      <c r="N9" s="481"/>
      <c r="O9" s="481"/>
      <c r="P9" s="481"/>
      <c r="Q9" s="483"/>
      <c r="R9" s="6"/>
    </row>
    <row r="10" spans="2:18" s="15" customFormat="1" ht="35.1" customHeight="1">
      <c r="B10" s="54"/>
      <c r="C10" s="115"/>
      <c r="D10" s="482"/>
      <c r="E10" s="481"/>
      <c r="F10" s="481"/>
      <c r="G10" s="481"/>
      <c r="H10" s="481"/>
      <c r="I10" s="481"/>
      <c r="J10" s="481"/>
      <c r="K10" s="481"/>
      <c r="L10" s="481"/>
      <c r="M10" s="481"/>
      <c r="N10" s="481"/>
      <c r="O10" s="481"/>
      <c r="P10" s="481"/>
      <c r="Q10" s="483"/>
      <c r="R10" s="6"/>
    </row>
    <row r="11" spans="2:18" ht="35.1" customHeight="1">
      <c r="B11" s="6"/>
      <c r="C11" s="115"/>
      <c r="D11" s="482"/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3"/>
      <c r="R11" s="6"/>
    </row>
    <row r="12" spans="2:18" ht="35.1" customHeight="1">
      <c r="B12" s="6"/>
      <c r="C12" s="115"/>
      <c r="D12" s="482"/>
      <c r="E12" s="481"/>
      <c r="F12" s="481"/>
      <c r="G12" s="481"/>
      <c r="H12" s="481"/>
      <c r="I12" s="481"/>
      <c r="J12" s="481"/>
      <c r="K12" s="481"/>
      <c r="L12" s="481"/>
      <c r="M12" s="481"/>
      <c r="N12" s="481"/>
      <c r="O12" s="481"/>
      <c r="P12" s="481"/>
      <c r="Q12" s="483"/>
      <c r="R12" s="6"/>
    </row>
    <row r="13" spans="2:18" ht="35.1" customHeight="1">
      <c r="B13" s="6"/>
      <c r="C13" s="115"/>
      <c r="D13" s="482"/>
      <c r="E13" s="481"/>
      <c r="F13" s="481"/>
      <c r="G13" s="481"/>
      <c r="H13" s="481"/>
      <c r="I13" s="481"/>
      <c r="J13" s="481"/>
      <c r="K13" s="481"/>
      <c r="L13" s="481"/>
      <c r="M13" s="481"/>
      <c r="N13" s="481"/>
      <c r="O13" s="481"/>
      <c r="P13" s="481"/>
      <c r="Q13" s="483"/>
      <c r="R13" s="6"/>
    </row>
    <row r="14" spans="2:18" ht="35.1" customHeight="1">
      <c r="B14" s="6"/>
      <c r="C14" s="115"/>
      <c r="D14" s="482"/>
      <c r="E14" s="481"/>
      <c r="F14" s="481"/>
      <c r="G14" s="481"/>
      <c r="H14" s="481"/>
      <c r="I14" s="481"/>
      <c r="J14" s="481"/>
      <c r="K14" s="481"/>
      <c r="L14" s="481"/>
      <c r="M14" s="481"/>
      <c r="N14" s="481"/>
      <c r="O14" s="481"/>
      <c r="P14" s="481"/>
      <c r="Q14" s="483"/>
      <c r="R14" s="6"/>
    </row>
    <row r="15" spans="2:18" ht="35.1" customHeight="1">
      <c r="B15" s="6"/>
      <c r="C15" s="115"/>
      <c r="D15" s="482"/>
      <c r="E15" s="481"/>
      <c r="F15" s="481"/>
      <c r="G15" s="481"/>
      <c r="H15" s="481"/>
      <c r="I15" s="481"/>
      <c r="J15" s="481"/>
      <c r="K15" s="481"/>
      <c r="L15" s="481"/>
      <c r="M15" s="481"/>
      <c r="N15" s="481"/>
      <c r="O15" s="481"/>
      <c r="P15" s="481"/>
      <c r="Q15" s="483"/>
      <c r="R15" s="6"/>
    </row>
    <row r="16" spans="2:18" ht="35.1" customHeight="1">
      <c r="B16" s="6"/>
      <c r="C16" s="115"/>
      <c r="D16" s="482"/>
      <c r="E16" s="481"/>
      <c r="F16" s="481"/>
      <c r="G16" s="481"/>
      <c r="H16" s="481"/>
      <c r="I16" s="481"/>
      <c r="J16" s="481"/>
      <c r="K16" s="481"/>
      <c r="L16" s="481"/>
      <c r="M16" s="481"/>
      <c r="N16" s="481"/>
      <c r="O16" s="481"/>
      <c r="P16" s="481"/>
      <c r="Q16" s="483"/>
      <c r="R16" s="6"/>
    </row>
    <row r="17" spans="2:18" ht="35.1" customHeight="1">
      <c r="B17" s="6"/>
      <c r="C17" s="115"/>
      <c r="D17" s="482"/>
      <c r="E17" s="481"/>
      <c r="F17" s="481"/>
      <c r="G17" s="481"/>
      <c r="H17" s="481"/>
      <c r="I17" s="481"/>
      <c r="J17" s="481"/>
      <c r="K17" s="481"/>
      <c r="L17" s="481"/>
      <c r="M17" s="481"/>
      <c r="N17" s="481"/>
      <c r="O17" s="481"/>
      <c r="P17" s="481"/>
      <c r="Q17" s="483"/>
      <c r="R17" s="6"/>
    </row>
    <row r="18" spans="2:18" ht="35.1" customHeight="1">
      <c r="B18" s="6"/>
      <c r="C18" s="115"/>
      <c r="D18" s="482"/>
      <c r="E18" s="481"/>
      <c r="F18" s="481"/>
      <c r="G18" s="481"/>
      <c r="H18" s="481"/>
      <c r="I18" s="481"/>
      <c r="J18" s="481"/>
      <c r="K18" s="481"/>
      <c r="L18" s="481"/>
      <c r="M18" s="481"/>
      <c r="N18" s="481"/>
      <c r="O18" s="481"/>
      <c r="P18" s="481"/>
      <c r="Q18" s="483"/>
      <c r="R18" s="6"/>
    </row>
    <row r="19" spans="2:18" ht="35.1" customHeight="1">
      <c r="B19" s="6"/>
      <c r="C19" s="115"/>
      <c r="D19" s="482"/>
      <c r="E19" s="481"/>
      <c r="F19" s="481"/>
      <c r="G19" s="481"/>
      <c r="H19" s="481"/>
      <c r="I19" s="481"/>
      <c r="J19" s="481"/>
      <c r="K19" s="481"/>
      <c r="L19" s="481"/>
      <c r="M19" s="481"/>
      <c r="N19" s="481"/>
      <c r="O19" s="481"/>
      <c r="P19" s="481"/>
      <c r="Q19" s="483"/>
      <c r="R19" s="6"/>
    </row>
    <row r="20" spans="2:18" ht="35.1" customHeight="1">
      <c r="B20" s="6"/>
      <c r="C20" s="115"/>
      <c r="D20" s="482"/>
      <c r="E20" s="481"/>
      <c r="F20" s="481"/>
      <c r="G20" s="481"/>
      <c r="H20" s="481"/>
      <c r="I20" s="481"/>
      <c r="J20" s="481"/>
      <c r="K20" s="481"/>
      <c r="L20" s="481"/>
      <c r="M20" s="481"/>
      <c r="N20" s="481"/>
      <c r="O20" s="481"/>
      <c r="P20" s="481"/>
      <c r="Q20" s="483"/>
      <c r="R20" s="6"/>
    </row>
    <row r="21" spans="2:18" ht="35.1" customHeight="1">
      <c r="B21" s="6"/>
      <c r="C21" s="115"/>
      <c r="D21" s="482"/>
      <c r="E21" s="481"/>
      <c r="F21" s="481"/>
      <c r="G21" s="481"/>
      <c r="H21" s="481"/>
      <c r="I21" s="481"/>
      <c r="J21" s="481"/>
      <c r="K21" s="481"/>
      <c r="L21" s="481"/>
      <c r="M21" s="481"/>
      <c r="N21" s="481"/>
      <c r="O21" s="481"/>
      <c r="P21" s="481"/>
      <c r="Q21" s="483"/>
      <c r="R21" s="6"/>
    </row>
    <row r="22" spans="2:18" ht="35.1" customHeight="1">
      <c r="B22" s="6"/>
      <c r="C22" s="115"/>
      <c r="D22" s="482"/>
      <c r="E22" s="481"/>
      <c r="F22" s="481"/>
      <c r="G22" s="481"/>
      <c r="H22" s="481"/>
      <c r="I22" s="481"/>
      <c r="J22" s="481"/>
      <c r="K22" s="481"/>
      <c r="L22" s="481"/>
      <c r="M22" s="481"/>
      <c r="N22" s="481"/>
      <c r="O22" s="481"/>
      <c r="P22" s="481"/>
      <c r="Q22" s="483"/>
      <c r="R22" s="6"/>
    </row>
    <row r="23" spans="2:18" ht="35.1" customHeight="1">
      <c r="B23" s="6"/>
      <c r="C23" s="115"/>
      <c r="D23" s="478"/>
      <c r="E23" s="479"/>
      <c r="F23" s="479"/>
      <c r="G23" s="479"/>
      <c r="H23" s="479"/>
      <c r="I23" s="479"/>
      <c r="J23" s="479"/>
      <c r="K23" s="479"/>
      <c r="L23" s="479"/>
      <c r="M23" s="479"/>
      <c r="N23" s="479"/>
      <c r="O23" s="479"/>
      <c r="P23" s="479"/>
      <c r="Q23" s="480"/>
      <c r="R23" s="6"/>
    </row>
    <row r="24" spans="2:18" ht="15" customHeight="1">
      <c r="B24" s="6"/>
      <c r="C24" s="115"/>
      <c r="D24" s="481"/>
      <c r="E24" s="481"/>
      <c r="F24" s="481"/>
      <c r="G24" s="481"/>
      <c r="H24" s="481"/>
      <c r="I24" s="481"/>
      <c r="J24" s="481"/>
      <c r="K24" s="481"/>
      <c r="L24" s="481"/>
      <c r="M24" s="481"/>
      <c r="N24" s="481"/>
      <c r="O24" s="481"/>
      <c r="P24" s="481"/>
      <c r="Q24" s="481"/>
      <c r="R24" s="6"/>
    </row>
  </sheetData>
  <mergeCells count="28">
    <mergeCell ref="D8:Q8"/>
    <mergeCell ref="D9:Q9"/>
    <mergeCell ref="D10:Q10"/>
    <mergeCell ref="D11:Q11"/>
    <mergeCell ref="D12:Q12"/>
    <mergeCell ref="K6:Q6"/>
    <mergeCell ref="C1:R1"/>
    <mergeCell ref="C2:R2"/>
    <mergeCell ref="D7:Q7"/>
    <mergeCell ref="D3:J3"/>
    <mergeCell ref="K3:Q3"/>
    <mergeCell ref="D4:J4"/>
    <mergeCell ref="K4:Q4"/>
    <mergeCell ref="D5:J5"/>
    <mergeCell ref="K5:Q5"/>
    <mergeCell ref="D6:J6"/>
    <mergeCell ref="D13:Q13"/>
    <mergeCell ref="D14:Q14"/>
    <mergeCell ref="D15:Q15"/>
    <mergeCell ref="D16:Q16"/>
    <mergeCell ref="D17:Q17"/>
    <mergeCell ref="D23:Q23"/>
    <mergeCell ref="D24:Q24"/>
    <mergeCell ref="D18:Q18"/>
    <mergeCell ref="D19:Q19"/>
    <mergeCell ref="D20:Q20"/>
    <mergeCell ref="D21:Q21"/>
    <mergeCell ref="D22:Q22"/>
  </mergeCells>
  <printOptions horizontalCentered="1"/>
  <pageMargins left="0" right="0" top="0" bottom="0" header="0" footer="0"/>
  <pageSetup paperSize="9" scale="9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KY26"/>
  <sheetViews>
    <sheetView rightToLeft="1" view="pageBreakPreview" topLeftCell="B1" zoomScaleNormal="10" zoomScaleSheetLayoutView="100" workbookViewId="0">
      <selection activeCell="C4" sqref="C4:Q4"/>
    </sheetView>
  </sheetViews>
  <sheetFormatPr defaultColWidth="9.125" defaultRowHeight="14.25"/>
  <cols>
    <col min="1" max="2" width="30.75" style="65" customWidth="1"/>
    <col min="3" max="3" width="2.75" style="46" customWidth="1"/>
    <col min="4" max="16" width="6.75" style="46" customWidth="1"/>
    <col min="17" max="17" width="2.75" style="46" customWidth="1"/>
    <col min="18" max="16384" width="9.125" style="46"/>
  </cols>
  <sheetData>
    <row r="1" spans="2:17" s="65" customFormat="1" ht="30" customHeight="1"/>
    <row r="2" spans="2:17" s="65" customFormat="1" ht="30" customHeight="1"/>
    <row r="3" spans="2:17" ht="24.95" customHeight="1">
      <c r="C3" s="368" t="str">
        <f>فهرست!$C$3</f>
        <v xml:space="preserve">گزارش ماهیانه  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</row>
    <row r="4" spans="2:17" s="65" customFormat="1" ht="24.95" customHeight="1">
      <c r="C4" s="368" t="s">
        <v>250</v>
      </c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</row>
    <row r="5" spans="2:17" s="65" customFormat="1" ht="24.95" customHeight="1">
      <c r="D5" s="426" t="str">
        <f>مشخصات!E5</f>
        <v xml:space="preserve">کارفرما : </v>
      </c>
      <c r="E5" s="426"/>
      <c r="F5" s="426"/>
      <c r="G5" s="426"/>
      <c r="H5" s="426"/>
      <c r="I5" s="426"/>
      <c r="J5" s="431" t="str">
        <f>مشخصات!K5</f>
        <v xml:space="preserve">شماره قرارداد :   </v>
      </c>
      <c r="K5" s="431"/>
      <c r="L5" s="431"/>
      <c r="M5" s="431"/>
      <c r="N5" s="431"/>
      <c r="O5" s="431"/>
      <c r="P5" s="431"/>
    </row>
    <row r="6" spans="2:17" s="65" customFormat="1" ht="24.95" customHeight="1">
      <c r="D6" s="426" t="str">
        <f>مشخصات!E6</f>
        <v xml:space="preserve">مشاور : </v>
      </c>
      <c r="E6" s="426"/>
      <c r="F6" s="426"/>
      <c r="G6" s="426"/>
      <c r="H6" s="426"/>
      <c r="I6" s="426"/>
      <c r="J6" s="431" t="str">
        <f>مشخصات!K6</f>
        <v xml:space="preserve">تاریخ قرارداد :      </v>
      </c>
      <c r="K6" s="431"/>
      <c r="L6" s="431"/>
      <c r="M6" s="431"/>
      <c r="N6" s="431"/>
      <c r="O6" s="431"/>
      <c r="P6" s="431"/>
    </row>
    <row r="7" spans="2:17" ht="24.95" customHeight="1">
      <c r="C7" s="65"/>
      <c r="D7" s="426" t="str">
        <f>مشخصات!E7</f>
        <v xml:space="preserve">پیمانکار: </v>
      </c>
      <c r="E7" s="426"/>
      <c r="F7" s="426"/>
      <c r="G7" s="426"/>
      <c r="H7" s="426"/>
      <c r="I7" s="426"/>
      <c r="J7" s="431" t="str">
        <f>مشخصات!K7</f>
        <v xml:space="preserve">تاریخ گزارش :  </v>
      </c>
      <c r="K7" s="431"/>
      <c r="L7" s="431"/>
      <c r="M7" s="431"/>
      <c r="N7" s="431"/>
      <c r="O7" s="431"/>
      <c r="P7" s="431"/>
      <c r="Q7" s="65"/>
    </row>
    <row r="8" spans="2:17" ht="24.95" customHeight="1">
      <c r="C8" s="65"/>
      <c r="D8" s="426" t="str">
        <f>مشخصات!E8</f>
        <v>مکان : م</v>
      </c>
      <c r="E8" s="426"/>
      <c r="F8" s="426"/>
      <c r="G8" s="426"/>
      <c r="H8" s="426"/>
      <c r="I8" s="426"/>
      <c r="J8" s="431" t="str">
        <f>مشخصات!K8</f>
        <v xml:space="preserve">شماره گزارش : </v>
      </c>
      <c r="K8" s="431"/>
      <c r="L8" s="431"/>
      <c r="M8" s="431"/>
      <c r="N8" s="431"/>
      <c r="O8" s="431"/>
      <c r="P8" s="431"/>
      <c r="Q8" s="65"/>
    </row>
    <row r="9" spans="2:17" ht="35.1" customHeight="1">
      <c r="B9" s="6"/>
      <c r="C9" s="110" t="s">
        <v>124</v>
      </c>
      <c r="D9" s="398" t="s">
        <v>134</v>
      </c>
      <c r="E9" s="398"/>
      <c r="F9" s="398"/>
      <c r="G9" s="398"/>
      <c r="H9" s="398"/>
      <c r="I9" s="398"/>
      <c r="J9" s="195"/>
      <c r="K9" s="200"/>
      <c r="L9" s="201" t="e">
        <f>'جدول  پیشرفت زمانی'!J9</f>
        <v>#N/A</v>
      </c>
      <c r="M9" s="197"/>
      <c r="N9" s="198"/>
      <c r="O9" s="199"/>
      <c r="P9" s="202"/>
    </row>
    <row r="10" spans="2:17" ht="35.1" customHeight="1">
      <c r="B10" s="6"/>
      <c r="C10" s="176"/>
      <c r="D10" s="394" t="s">
        <v>102</v>
      </c>
      <c r="E10" s="395"/>
      <c r="F10" s="395"/>
      <c r="G10" s="395"/>
      <c r="H10" s="395"/>
      <c r="I10" s="395"/>
      <c r="J10" s="395"/>
      <c r="K10" s="395"/>
      <c r="L10" s="395"/>
      <c r="M10" s="395"/>
      <c r="N10" s="395"/>
      <c r="O10" s="395"/>
      <c r="P10" s="396"/>
    </row>
    <row r="11" spans="2:17" ht="61.5" customHeight="1">
      <c r="B11" s="6"/>
      <c r="C11" s="177"/>
      <c r="D11" s="228" t="s">
        <v>10</v>
      </c>
      <c r="E11" s="227" t="s">
        <v>105</v>
      </c>
      <c r="F11" s="239" t="s">
        <v>172</v>
      </c>
      <c r="G11" s="227" t="s">
        <v>104</v>
      </c>
      <c r="H11" s="239" t="s">
        <v>173</v>
      </c>
      <c r="I11" s="419" t="s">
        <v>174</v>
      </c>
      <c r="J11" s="420"/>
      <c r="K11" s="419" t="s">
        <v>175</v>
      </c>
      <c r="L11" s="420"/>
      <c r="M11" s="419" t="s">
        <v>176</v>
      </c>
      <c r="N11" s="420"/>
      <c r="O11" s="419" t="s">
        <v>175</v>
      </c>
      <c r="P11" s="420"/>
    </row>
    <row r="12" spans="2:17" ht="35.1" customHeight="1">
      <c r="B12" s="6"/>
      <c r="C12" s="177"/>
      <c r="D12" s="291" t="s">
        <v>11</v>
      </c>
      <c r="E12" s="292" t="s">
        <v>208</v>
      </c>
      <c r="F12" s="293" t="e">
        <f>VLOOKUP($L$9,'اطلاعات جداول'!$B$13:$N$18,10,FALSE)</f>
        <v>#N/A</v>
      </c>
      <c r="G12" s="292" t="s">
        <v>208</v>
      </c>
      <c r="H12" s="293" t="e">
        <f>VLOOKUP($L$9,'اطلاعات جداول'!$B$13:$N$18,13,FALSE)</f>
        <v>#N/A</v>
      </c>
      <c r="I12" s="486" t="e">
        <f>VLOOKUP($L$9,'اطلاعات جداول'!$B$13:$N$18,7,FALSE)</f>
        <v>#N/A</v>
      </c>
      <c r="J12" s="487"/>
      <c r="K12" s="486" t="e">
        <f>VLOOKUP($L$9,'اطلاعات جداول'!$B$13:$N$18,4,FALSE)</f>
        <v>#N/A</v>
      </c>
      <c r="L12" s="487"/>
      <c r="M12" s="488" t="s">
        <v>208</v>
      </c>
      <c r="N12" s="487"/>
      <c r="O12" s="486" t="e">
        <f>VLOOKUP($L$9,'اطلاعات جداول'!$B$14:$N$18,4,FALSE)</f>
        <v>#N/A</v>
      </c>
      <c r="P12" s="487"/>
    </row>
    <row r="13" spans="2:17" ht="35.1" customHeight="1">
      <c r="B13" s="6"/>
      <c r="C13" s="177"/>
      <c r="D13" s="294"/>
      <c r="E13" s="14"/>
      <c r="F13" s="14"/>
      <c r="G13" s="295"/>
      <c r="H13" s="295"/>
      <c r="I13" s="493" t="s">
        <v>168</v>
      </c>
      <c r="J13" s="493"/>
      <c r="K13" s="493"/>
      <c r="L13" s="493"/>
      <c r="M13" s="491" t="s">
        <v>208</v>
      </c>
      <c r="N13" s="492"/>
      <c r="O13" s="491" t="s">
        <v>208</v>
      </c>
      <c r="P13" s="492"/>
    </row>
    <row r="14" spans="2:17" ht="35.1" customHeight="1">
      <c r="B14" s="6"/>
      <c r="C14" s="106"/>
      <c r="D14" s="294"/>
      <c r="E14" s="14"/>
      <c r="F14" s="14"/>
      <c r="G14" s="296"/>
      <c r="H14" s="296"/>
      <c r="I14" s="494" t="s">
        <v>169</v>
      </c>
      <c r="J14" s="494"/>
      <c r="K14" s="494"/>
      <c r="L14" s="494"/>
      <c r="M14" s="489" t="s">
        <v>208</v>
      </c>
      <c r="N14" s="490"/>
      <c r="O14" s="489" t="s">
        <v>208</v>
      </c>
      <c r="P14" s="490"/>
    </row>
    <row r="15" spans="2:17" ht="35.1" customHeight="1">
      <c r="C15" s="182"/>
      <c r="D15" s="297"/>
      <c r="E15" s="298"/>
      <c r="F15" s="298"/>
      <c r="G15" s="298"/>
      <c r="H15" s="298"/>
      <c r="I15" s="495" t="s">
        <v>170</v>
      </c>
      <c r="J15" s="495"/>
      <c r="K15" s="495"/>
      <c r="L15" s="495"/>
      <c r="M15" s="496" t="e">
        <f>IF($I$12="","",IF($F$12&gt;$I$12,$F$12-$I$12,""))</f>
        <v>#N/A</v>
      </c>
      <c r="N15" s="497"/>
      <c r="O15" s="496" t="e">
        <f>IF(H12&gt;K12,H12-K12,"")</f>
        <v>#N/A</v>
      </c>
      <c r="P15" s="497"/>
    </row>
    <row r="16" spans="2:17" ht="35.1" customHeight="1">
      <c r="C16" s="183"/>
      <c r="D16" s="299"/>
      <c r="E16" s="300"/>
      <c r="F16" s="300"/>
      <c r="G16" s="300"/>
      <c r="H16" s="300"/>
      <c r="I16" s="504" t="s">
        <v>171</v>
      </c>
      <c r="J16" s="504"/>
      <c r="K16" s="504"/>
      <c r="L16" s="504"/>
      <c r="M16" s="505" t="e">
        <f>IF($I$12="","",IF($F$12&gt;$I$12,"",$I$12-$F$12))</f>
        <v>#N/A</v>
      </c>
      <c r="N16" s="505"/>
      <c r="O16" s="505" t="e">
        <f>IF(H12&gt;K12,"",K12-H12)</f>
        <v>#N/A</v>
      </c>
      <c r="P16" s="505"/>
    </row>
    <row r="17" spans="2:16 9775:9775" ht="35.1" customHeight="1">
      <c r="C17" s="183"/>
      <c r="D17" s="498"/>
      <c r="E17" s="499"/>
      <c r="F17" s="499"/>
      <c r="G17" s="499"/>
      <c r="H17" s="499"/>
      <c r="I17" s="499"/>
      <c r="J17" s="499"/>
      <c r="K17" s="499"/>
      <c r="L17" s="499"/>
      <c r="M17" s="499"/>
      <c r="N17" s="499"/>
      <c r="O17" s="499"/>
      <c r="P17" s="500"/>
    </row>
    <row r="18" spans="2:16 9775:9775" s="65" customFormat="1" ht="35.1" customHeight="1">
      <c r="C18" s="183"/>
      <c r="D18" s="498"/>
      <c r="E18" s="499"/>
      <c r="F18" s="499"/>
      <c r="G18" s="499"/>
      <c r="H18" s="499"/>
      <c r="I18" s="499"/>
      <c r="J18" s="499"/>
      <c r="K18" s="499"/>
      <c r="L18" s="499"/>
      <c r="M18" s="499"/>
      <c r="N18" s="499"/>
      <c r="O18" s="499"/>
      <c r="P18" s="500"/>
    </row>
    <row r="19" spans="2:16 9775:9775" s="65" customFormat="1" ht="35.1" customHeight="1">
      <c r="C19" s="183"/>
      <c r="D19" s="498"/>
      <c r="E19" s="499"/>
      <c r="F19" s="499"/>
      <c r="G19" s="499"/>
      <c r="H19" s="499"/>
      <c r="I19" s="499"/>
      <c r="J19" s="499"/>
      <c r="K19" s="499"/>
      <c r="L19" s="499"/>
      <c r="M19" s="499"/>
      <c r="N19" s="499"/>
      <c r="O19" s="499"/>
      <c r="P19" s="500"/>
    </row>
    <row r="20" spans="2:16 9775:9775" s="65" customFormat="1" ht="35.1" customHeight="1">
      <c r="C20" s="183"/>
      <c r="D20" s="498"/>
      <c r="E20" s="499"/>
      <c r="F20" s="499"/>
      <c r="G20" s="499"/>
      <c r="H20" s="499"/>
      <c r="I20" s="499"/>
      <c r="J20" s="499"/>
      <c r="K20" s="499"/>
      <c r="L20" s="499"/>
      <c r="M20" s="499"/>
      <c r="N20" s="499"/>
      <c r="O20" s="499"/>
      <c r="P20" s="500"/>
    </row>
    <row r="21" spans="2:16 9775:9775" s="65" customFormat="1" ht="35.1" customHeight="1">
      <c r="C21" s="183"/>
      <c r="D21" s="498"/>
      <c r="E21" s="499"/>
      <c r="F21" s="499"/>
      <c r="G21" s="499"/>
      <c r="H21" s="499"/>
      <c r="I21" s="499"/>
      <c r="J21" s="499"/>
      <c r="K21" s="499"/>
      <c r="L21" s="499"/>
      <c r="M21" s="499"/>
      <c r="N21" s="499"/>
      <c r="O21" s="499"/>
      <c r="P21" s="500"/>
    </row>
    <row r="22" spans="2:16 9775:9775" ht="35.1" customHeight="1">
      <c r="C22" s="183"/>
      <c r="D22" s="498"/>
      <c r="E22" s="499"/>
      <c r="F22" s="499"/>
      <c r="G22" s="499"/>
      <c r="H22" s="499"/>
      <c r="I22" s="499"/>
      <c r="J22" s="499"/>
      <c r="K22" s="499"/>
      <c r="L22" s="499"/>
      <c r="M22" s="499"/>
      <c r="N22" s="499"/>
      <c r="O22" s="499"/>
      <c r="P22" s="500"/>
      <c r="NKY22" s="65" t="s">
        <v>135</v>
      </c>
    </row>
    <row r="23" spans="2:16 9775:9775" ht="35.1" customHeight="1">
      <c r="B23" s="6"/>
      <c r="C23" s="116"/>
      <c r="D23" s="498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500"/>
    </row>
    <row r="24" spans="2:16 9775:9775" ht="35.1" customHeight="1">
      <c r="B24" s="6"/>
      <c r="C24" s="116"/>
      <c r="D24" s="498"/>
      <c r="E24" s="499"/>
      <c r="F24" s="499"/>
      <c r="G24" s="499"/>
      <c r="H24" s="499"/>
      <c r="I24" s="499"/>
      <c r="J24" s="499"/>
      <c r="K24" s="499"/>
      <c r="L24" s="499"/>
      <c r="M24" s="499"/>
      <c r="N24" s="499"/>
      <c r="O24" s="499"/>
      <c r="P24" s="500"/>
    </row>
    <row r="25" spans="2:16 9775:9775" ht="35.1" customHeight="1">
      <c r="B25" s="6"/>
      <c r="C25" s="116"/>
      <c r="D25" s="498"/>
      <c r="E25" s="499"/>
      <c r="F25" s="499"/>
      <c r="G25" s="499"/>
      <c r="H25" s="499"/>
      <c r="I25" s="499"/>
      <c r="J25" s="499"/>
      <c r="K25" s="499"/>
      <c r="L25" s="499"/>
      <c r="M25" s="499"/>
      <c r="N25" s="499"/>
      <c r="O25" s="499"/>
      <c r="P25" s="500"/>
    </row>
    <row r="26" spans="2:16 9775:9775" ht="35.1" customHeight="1">
      <c r="B26" s="6"/>
      <c r="C26" s="116"/>
      <c r="D26" s="501"/>
      <c r="E26" s="502"/>
      <c r="F26" s="502"/>
      <c r="G26" s="502"/>
      <c r="H26" s="502"/>
      <c r="I26" s="502"/>
      <c r="J26" s="502"/>
      <c r="K26" s="502"/>
      <c r="L26" s="502"/>
      <c r="M26" s="502"/>
      <c r="N26" s="502"/>
      <c r="O26" s="502"/>
      <c r="P26" s="503"/>
    </row>
  </sheetData>
  <sheetProtection selectLockedCells="1"/>
  <mergeCells count="42">
    <mergeCell ref="I15:L15"/>
    <mergeCell ref="M15:N15"/>
    <mergeCell ref="O15:P15"/>
    <mergeCell ref="D25:P25"/>
    <mergeCell ref="D26:P26"/>
    <mergeCell ref="D18:P18"/>
    <mergeCell ref="D19:P19"/>
    <mergeCell ref="D20:P20"/>
    <mergeCell ref="D21:P21"/>
    <mergeCell ref="D17:P17"/>
    <mergeCell ref="D22:P22"/>
    <mergeCell ref="D23:P23"/>
    <mergeCell ref="D24:P24"/>
    <mergeCell ref="I16:L16"/>
    <mergeCell ref="M16:N16"/>
    <mergeCell ref="O16:P16"/>
    <mergeCell ref="O14:P14"/>
    <mergeCell ref="M13:N13"/>
    <mergeCell ref="M14:N14"/>
    <mergeCell ref="O13:P13"/>
    <mergeCell ref="I13:L13"/>
    <mergeCell ref="I14:L14"/>
    <mergeCell ref="C3:Q3"/>
    <mergeCell ref="C4:Q4"/>
    <mergeCell ref="D5:I5"/>
    <mergeCell ref="J5:P5"/>
    <mergeCell ref="D6:I6"/>
    <mergeCell ref="J6:P6"/>
    <mergeCell ref="D7:I7"/>
    <mergeCell ref="J7:P7"/>
    <mergeCell ref="D8:I8"/>
    <mergeCell ref="J8:P8"/>
    <mergeCell ref="O11:P11"/>
    <mergeCell ref="K11:L11"/>
    <mergeCell ref="O12:P12"/>
    <mergeCell ref="D9:I9"/>
    <mergeCell ref="D10:P10"/>
    <mergeCell ref="M11:N11"/>
    <mergeCell ref="I11:J11"/>
    <mergeCell ref="K12:L12"/>
    <mergeCell ref="I12:J12"/>
    <mergeCell ref="M12:N12"/>
  </mergeCells>
  <printOptions horizontalCentered="1"/>
  <pageMargins left="0" right="0" top="0" bottom="0.196850393700787" header="0" footer="0"/>
  <pageSetup paperSize="9" scale="9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8"/>
  <sheetViews>
    <sheetView rightToLeft="1" view="pageBreakPreview" zoomScale="70" zoomScaleNormal="70" zoomScaleSheetLayoutView="70" workbookViewId="0">
      <selection activeCell="D12" sqref="D12:Q12"/>
    </sheetView>
  </sheetViews>
  <sheetFormatPr defaultColWidth="9" defaultRowHeight="14.25"/>
  <cols>
    <col min="1" max="2" width="30.75" style="65" customWidth="1"/>
    <col min="3" max="3" width="2.75" style="46" customWidth="1"/>
    <col min="4" max="17" width="6.75" style="46" customWidth="1"/>
    <col min="18" max="18" width="2.75" style="46" customWidth="1"/>
    <col min="19" max="32" width="9" style="46"/>
    <col min="33" max="33" width="9" style="46" customWidth="1"/>
    <col min="34" max="16384" width="9" style="46"/>
  </cols>
  <sheetData>
    <row r="1" spans="3:18" s="65" customFormat="1" ht="30" customHeight="1"/>
    <row r="2" spans="3:18" s="65" customFormat="1" ht="30" customHeight="1"/>
    <row r="3" spans="3:18" ht="24.95" customHeight="1">
      <c r="C3" s="368" t="str">
        <f>'نمودار پیشرفت زمانی ماهیانه '!$C$3</f>
        <v xml:space="preserve">گزارش ماهیانه  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</row>
    <row r="4" spans="3:18" ht="24.95" customHeight="1">
      <c r="C4" s="368" t="s">
        <v>250</v>
      </c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</row>
    <row r="5" spans="3:18" s="65" customFormat="1" ht="24.95" customHeight="1">
      <c r="C5" s="114"/>
      <c r="D5" s="426" t="str">
        <f>مشخصات!E5</f>
        <v xml:space="preserve">کارفرما : </v>
      </c>
      <c r="E5" s="426"/>
      <c r="F5" s="426"/>
      <c r="G5" s="426"/>
      <c r="H5" s="426"/>
      <c r="I5" s="426"/>
      <c r="J5" s="426"/>
      <c r="K5" s="431" t="str">
        <f>مشخصات!K5</f>
        <v xml:space="preserve">شماره قرارداد :   </v>
      </c>
      <c r="L5" s="431"/>
      <c r="M5" s="431"/>
      <c r="N5" s="431"/>
      <c r="O5" s="431"/>
      <c r="P5" s="431"/>
      <c r="Q5" s="431"/>
    </row>
    <row r="6" spans="3:18" ht="24.95" customHeight="1">
      <c r="C6" s="114"/>
      <c r="D6" s="426" t="str">
        <f>مشخصات!E6</f>
        <v xml:space="preserve">مشاور : </v>
      </c>
      <c r="E6" s="426"/>
      <c r="F6" s="426"/>
      <c r="G6" s="426"/>
      <c r="H6" s="426"/>
      <c r="I6" s="426"/>
      <c r="J6" s="426"/>
      <c r="K6" s="431" t="str">
        <f>مشخصات!K6</f>
        <v xml:space="preserve">تاریخ قرارداد :      </v>
      </c>
      <c r="L6" s="431"/>
      <c r="M6" s="431"/>
      <c r="N6" s="431"/>
      <c r="O6" s="431"/>
      <c r="P6" s="431"/>
      <c r="Q6" s="431"/>
      <c r="R6" s="65"/>
    </row>
    <row r="7" spans="3:18" s="65" customFormat="1" ht="24.95" customHeight="1">
      <c r="C7" s="114"/>
      <c r="D7" s="426" t="str">
        <f>مشخصات!E7</f>
        <v xml:space="preserve">پیمانکار: </v>
      </c>
      <c r="E7" s="426"/>
      <c r="F7" s="426"/>
      <c r="G7" s="426"/>
      <c r="H7" s="426"/>
      <c r="I7" s="426"/>
      <c r="J7" s="426"/>
      <c r="K7" s="431" t="str">
        <f>مشخصات!K7</f>
        <v xml:space="preserve">تاریخ گزارش :  </v>
      </c>
      <c r="L7" s="431"/>
      <c r="M7" s="431"/>
      <c r="N7" s="431"/>
      <c r="O7" s="431"/>
      <c r="P7" s="431"/>
      <c r="Q7" s="431"/>
    </row>
    <row r="8" spans="3:18" ht="24.95" customHeight="1">
      <c r="C8" s="114"/>
      <c r="D8" s="426" t="str">
        <f>مشخصات!E8</f>
        <v>مکان : م</v>
      </c>
      <c r="E8" s="426"/>
      <c r="F8" s="426"/>
      <c r="G8" s="426"/>
      <c r="H8" s="426"/>
      <c r="I8" s="426"/>
      <c r="J8" s="426"/>
      <c r="K8" s="431" t="str">
        <f>مشخصات!K8</f>
        <v xml:space="preserve">شماره گزارش : </v>
      </c>
      <c r="L8" s="431"/>
      <c r="M8" s="431"/>
      <c r="N8" s="431"/>
      <c r="O8" s="431"/>
      <c r="P8" s="431"/>
      <c r="Q8" s="431"/>
      <c r="R8" s="65"/>
    </row>
    <row r="9" spans="3:18" s="15" customFormat="1" ht="35.1" customHeight="1">
      <c r="C9" s="112"/>
      <c r="D9" s="484" t="s">
        <v>145</v>
      </c>
      <c r="E9" s="468"/>
      <c r="F9" s="468"/>
      <c r="G9" s="468"/>
      <c r="H9" s="468"/>
      <c r="I9" s="468"/>
      <c r="J9" s="468"/>
      <c r="K9" s="468"/>
      <c r="L9" s="468"/>
      <c r="M9" s="468"/>
      <c r="N9" s="468"/>
      <c r="O9" s="468"/>
      <c r="P9" s="468"/>
      <c r="Q9" s="485"/>
      <c r="R9" s="65"/>
    </row>
    <row r="10" spans="3:18" s="15" customFormat="1" ht="35.1" customHeight="1">
      <c r="C10" s="112"/>
      <c r="D10" s="507"/>
      <c r="E10" s="506"/>
      <c r="F10" s="506"/>
      <c r="G10" s="506"/>
      <c r="H10" s="506"/>
      <c r="I10" s="506"/>
      <c r="J10" s="506"/>
      <c r="K10" s="506"/>
      <c r="L10" s="506"/>
      <c r="M10" s="506"/>
      <c r="N10" s="506"/>
      <c r="O10" s="506"/>
      <c r="P10" s="506"/>
      <c r="Q10" s="508"/>
      <c r="R10" s="65"/>
    </row>
    <row r="11" spans="3:18" ht="35.1" customHeight="1">
      <c r="C11" s="112"/>
      <c r="D11" s="507"/>
      <c r="E11" s="506"/>
      <c r="F11" s="506"/>
      <c r="G11" s="506"/>
      <c r="H11" s="506"/>
      <c r="I11" s="506"/>
      <c r="J11" s="506"/>
      <c r="K11" s="506"/>
      <c r="L11" s="506"/>
      <c r="M11" s="506"/>
      <c r="N11" s="506"/>
      <c r="O11" s="506"/>
      <c r="P11" s="506"/>
      <c r="Q11" s="508"/>
      <c r="R11" s="65"/>
    </row>
    <row r="12" spans="3:18" ht="35.1" customHeight="1">
      <c r="C12" s="112"/>
      <c r="D12" s="507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8"/>
      <c r="R12" s="65"/>
    </row>
    <row r="13" spans="3:18" ht="35.1" customHeight="1">
      <c r="C13" s="112"/>
      <c r="D13" s="507"/>
      <c r="E13" s="506"/>
      <c r="F13" s="506"/>
      <c r="G13" s="506"/>
      <c r="H13" s="506"/>
      <c r="I13" s="506"/>
      <c r="J13" s="506"/>
      <c r="K13" s="506"/>
      <c r="L13" s="506"/>
      <c r="M13" s="506"/>
      <c r="N13" s="506"/>
      <c r="O13" s="506"/>
      <c r="P13" s="506"/>
      <c r="Q13" s="508"/>
      <c r="R13" s="65"/>
    </row>
    <row r="14" spans="3:18" ht="35.1" customHeight="1">
      <c r="C14" s="112"/>
      <c r="D14" s="507"/>
      <c r="E14" s="506"/>
      <c r="F14" s="506"/>
      <c r="G14" s="506"/>
      <c r="H14" s="506"/>
      <c r="I14" s="506"/>
      <c r="J14" s="506"/>
      <c r="K14" s="506"/>
      <c r="L14" s="506"/>
      <c r="M14" s="506"/>
      <c r="N14" s="506"/>
      <c r="O14" s="506"/>
      <c r="P14" s="506"/>
      <c r="Q14" s="508"/>
      <c r="R14" s="65"/>
    </row>
    <row r="15" spans="3:18" ht="35.1" customHeight="1">
      <c r="C15" s="112"/>
      <c r="D15" s="507"/>
      <c r="E15" s="506"/>
      <c r="F15" s="506"/>
      <c r="G15" s="506"/>
      <c r="H15" s="506"/>
      <c r="I15" s="506"/>
      <c r="J15" s="506"/>
      <c r="K15" s="506"/>
      <c r="L15" s="506"/>
      <c r="M15" s="506"/>
      <c r="N15" s="506"/>
      <c r="O15" s="506"/>
      <c r="P15" s="506"/>
      <c r="Q15" s="508"/>
      <c r="R15" s="65"/>
    </row>
    <row r="16" spans="3:18" ht="35.1" customHeight="1">
      <c r="C16" s="112"/>
      <c r="D16" s="507"/>
      <c r="E16" s="506"/>
      <c r="F16" s="506"/>
      <c r="G16" s="506"/>
      <c r="H16" s="506"/>
      <c r="I16" s="506"/>
      <c r="J16" s="506"/>
      <c r="K16" s="506"/>
      <c r="L16" s="506"/>
      <c r="M16" s="506"/>
      <c r="N16" s="506"/>
      <c r="O16" s="506"/>
      <c r="P16" s="506"/>
      <c r="Q16" s="508"/>
      <c r="R16" s="65"/>
    </row>
    <row r="17" spans="2:18" ht="35.1" customHeight="1">
      <c r="C17" s="112"/>
      <c r="D17" s="507"/>
      <c r="E17" s="506"/>
      <c r="F17" s="506"/>
      <c r="G17" s="506"/>
      <c r="H17" s="506"/>
      <c r="I17" s="506"/>
      <c r="J17" s="506"/>
      <c r="K17" s="506"/>
      <c r="L17" s="506"/>
      <c r="M17" s="506"/>
      <c r="N17" s="506"/>
      <c r="O17" s="506"/>
      <c r="P17" s="506"/>
      <c r="Q17" s="508"/>
      <c r="R17" s="65"/>
    </row>
    <row r="18" spans="2:18" ht="35.1" customHeight="1">
      <c r="C18" s="112"/>
      <c r="D18" s="507"/>
      <c r="E18" s="506"/>
      <c r="F18" s="506"/>
      <c r="G18" s="506"/>
      <c r="H18" s="506"/>
      <c r="I18" s="506"/>
      <c r="J18" s="506"/>
      <c r="K18" s="506"/>
      <c r="L18" s="506"/>
      <c r="M18" s="506"/>
      <c r="N18" s="506"/>
      <c r="O18" s="506"/>
      <c r="P18" s="506"/>
      <c r="Q18" s="508"/>
      <c r="R18" s="65"/>
    </row>
    <row r="19" spans="2:18" ht="35.1" customHeight="1">
      <c r="C19" s="112"/>
      <c r="D19" s="507"/>
      <c r="E19" s="506"/>
      <c r="F19" s="506"/>
      <c r="G19" s="506"/>
      <c r="H19" s="506"/>
      <c r="I19" s="506"/>
      <c r="J19" s="506"/>
      <c r="K19" s="506"/>
      <c r="L19" s="506"/>
      <c r="M19" s="506"/>
      <c r="N19" s="506"/>
      <c r="O19" s="506"/>
      <c r="P19" s="506"/>
      <c r="Q19" s="508"/>
      <c r="R19" s="65"/>
    </row>
    <row r="20" spans="2:18" s="65" customFormat="1" ht="35.1" customHeight="1">
      <c r="C20" s="112"/>
      <c r="D20" s="507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8"/>
    </row>
    <row r="21" spans="2:18" ht="35.1" customHeight="1">
      <c r="C21" s="112"/>
      <c r="D21" s="507"/>
      <c r="E21" s="506"/>
      <c r="F21" s="506"/>
      <c r="G21" s="506"/>
      <c r="H21" s="506"/>
      <c r="I21" s="506"/>
      <c r="J21" s="506"/>
      <c r="K21" s="506"/>
      <c r="L21" s="506"/>
      <c r="M21" s="506"/>
      <c r="N21" s="506"/>
      <c r="O21" s="506"/>
      <c r="P21" s="506"/>
      <c r="Q21" s="508"/>
      <c r="R21" s="65"/>
    </row>
    <row r="22" spans="2:18" s="65" customFormat="1" ht="35.1" customHeight="1">
      <c r="C22" s="112"/>
      <c r="D22" s="507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6"/>
      <c r="Q22" s="508"/>
    </row>
    <row r="23" spans="2:18" s="65" customFormat="1" ht="35.1" customHeight="1">
      <c r="C23" s="112"/>
      <c r="D23" s="507"/>
      <c r="E23" s="506"/>
      <c r="F23" s="506"/>
      <c r="G23" s="506"/>
      <c r="H23" s="506"/>
      <c r="I23" s="506"/>
      <c r="J23" s="506"/>
      <c r="K23" s="506"/>
      <c r="L23" s="506"/>
      <c r="M23" s="506"/>
      <c r="N23" s="506"/>
      <c r="O23" s="506"/>
      <c r="P23" s="506"/>
      <c r="Q23" s="508"/>
    </row>
    <row r="24" spans="2:18" ht="35.1" customHeight="1">
      <c r="C24" s="112"/>
      <c r="D24" s="507"/>
      <c r="E24" s="506"/>
      <c r="F24" s="506"/>
      <c r="G24" s="506"/>
      <c r="H24" s="506"/>
      <c r="I24" s="506"/>
      <c r="J24" s="506"/>
      <c r="K24" s="506"/>
      <c r="L24" s="506"/>
      <c r="M24" s="506"/>
      <c r="N24" s="506"/>
      <c r="O24" s="506"/>
      <c r="P24" s="506"/>
      <c r="Q24" s="508"/>
      <c r="R24" s="65"/>
    </row>
    <row r="25" spans="2:18" s="65" customFormat="1" ht="35.1" customHeight="1">
      <c r="C25" s="112"/>
      <c r="D25" s="186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8"/>
    </row>
    <row r="26" spans="2:18" ht="35.1" customHeight="1">
      <c r="C26" s="112"/>
      <c r="D26" s="507"/>
      <c r="E26" s="506"/>
      <c r="F26" s="506"/>
      <c r="G26" s="506"/>
      <c r="H26" s="506"/>
      <c r="I26" s="506"/>
      <c r="J26" s="506"/>
      <c r="K26" s="506"/>
      <c r="L26" s="506"/>
      <c r="M26" s="506"/>
      <c r="N26" s="506"/>
      <c r="O26" s="506"/>
      <c r="P26" s="506"/>
      <c r="Q26" s="508"/>
      <c r="R26" s="65"/>
    </row>
    <row r="27" spans="2:18" ht="35.1" customHeight="1">
      <c r="C27" s="112"/>
      <c r="D27" s="509"/>
      <c r="E27" s="510"/>
      <c r="F27" s="510"/>
      <c r="G27" s="510"/>
      <c r="H27" s="510"/>
      <c r="I27" s="510"/>
      <c r="J27" s="510"/>
      <c r="K27" s="510"/>
      <c r="L27" s="510"/>
      <c r="M27" s="510"/>
      <c r="N27" s="510"/>
      <c r="O27" s="510"/>
      <c r="P27" s="510"/>
      <c r="Q27" s="511"/>
      <c r="R27" s="65"/>
    </row>
    <row r="28" spans="2:18" ht="15" customHeight="1">
      <c r="B28" s="6"/>
      <c r="C28" s="112"/>
      <c r="D28" s="506"/>
      <c r="E28" s="506"/>
      <c r="F28" s="506"/>
      <c r="G28" s="506"/>
      <c r="H28" s="506"/>
      <c r="I28" s="506"/>
      <c r="J28" s="506"/>
      <c r="K28" s="506"/>
      <c r="L28" s="506"/>
      <c r="M28" s="506"/>
      <c r="N28" s="506"/>
      <c r="O28" s="506"/>
      <c r="P28" s="506"/>
      <c r="Q28" s="506"/>
      <c r="R28" s="65"/>
    </row>
  </sheetData>
  <mergeCells count="29">
    <mergeCell ref="C3:R3"/>
    <mergeCell ref="C4:R4"/>
    <mergeCell ref="D5:J5"/>
    <mergeCell ref="K5:Q5"/>
    <mergeCell ref="D6:J6"/>
    <mergeCell ref="K6:Q6"/>
    <mergeCell ref="D7:J7"/>
    <mergeCell ref="K7:Q7"/>
    <mergeCell ref="D8:J8"/>
    <mergeCell ref="D12:Q12"/>
    <mergeCell ref="D13:Q13"/>
    <mergeCell ref="K8:Q8"/>
    <mergeCell ref="D9:Q9"/>
    <mergeCell ref="D10:Q10"/>
    <mergeCell ref="D11:Q11"/>
    <mergeCell ref="D14:Q14"/>
    <mergeCell ref="D15:Q15"/>
    <mergeCell ref="D16:Q16"/>
    <mergeCell ref="D17:Q17"/>
    <mergeCell ref="D18:Q18"/>
    <mergeCell ref="D28:Q28"/>
    <mergeCell ref="D20:Q20"/>
    <mergeCell ref="D22:Q22"/>
    <mergeCell ref="D23:Q23"/>
    <mergeCell ref="D19:Q19"/>
    <mergeCell ref="D21:Q21"/>
    <mergeCell ref="D24:Q24"/>
    <mergeCell ref="D26:Q26"/>
    <mergeCell ref="D27:Q27"/>
  </mergeCells>
  <printOptions horizontalCentered="1"/>
  <pageMargins left="0" right="0" top="0" bottom="0" header="0" footer="0"/>
  <pageSetup paperSize="9" scale="91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7"/>
  <sheetViews>
    <sheetView rightToLeft="1" view="pageBreakPreview" topLeftCell="C1" zoomScale="130" zoomScaleNormal="85" zoomScaleSheetLayoutView="130" workbookViewId="0">
      <selection activeCell="D10" sqref="D10:Q10"/>
    </sheetView>
  </sheetViews>
  <sheetFormatPr defaultColWidth="9" defaultRowHeight="14.25"/>
  <cols>
    <col min="1" max="2" width="30.75" style="65" customWidth="1"/>
    <col min="3" max="3" width="2.75" style="46" customWidth="1"/>
    <col min="4" max="17" width="6.75" style="46" customWidth="1"/>
    <col min="18" max="18" width="2.75" style="46" customWidth="1"/>
    <col min="19" max="32" width="9" style="46"/>
    <col min="33" max="33" width="9" style="46" customWidth="1"/>
    <col min="34" max="16384" width="9" style="46"/>
  </cols>
  <sheetData>
    <row r="1" spans="3:18" s="65" customFormat="1" ht="30" customHeight="1"/>
    <row r="2" spans="3:18" s="65" customFormat="1" ht="30" customHeight="1"/>
    <row r="3" spans="3:18" ht="24.95" customHeight="1">
      <c r="C3" s="368" t="str">
        <f>'نمودار پیشرفت زمانی ماهیانه '!$C$3</f>
        <v xml:space="preserve">گزارش ماهیانه  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</row>
    <row r="4" spans="3:18" ht="24.95" customHeight="1">
      <c r="C4" s="368" t="s">
        <v>250</v>
      </c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</row>
    <row r="5" spans="3:18" ht="24.95" customHeight="1">
      <c r="C5" s="114"/>
      <c r="D5" s="426" t="str">
        <f>مشخصات!E5</f>
        <v xml:space="preserve">کارفرما : </v>
      </c>
      <c r="E5" s="426"/>
      <c r="F5" s="426"/>
      <c r="G5" s="426"/>
      <c r="H5" s="426"/>
      <c r="I5" s="426"/>
      <c r="J5" s="426"/>
      <c r="K5" s="431" t="str">
        <f>مشخصات!K5</f>
        <v xml:space="preserve">شماره قرارداد :   </v>
      </c>
      <c r="L5" s="431"/>
      <c r="M5" s="431"/>
      <c r="N5" s="431"/>
      <c r="O5" s="431"/>
      <c r="P5" s="431"/>
      <c r="Q5" s="431"/>
      <c r="R5" s="65"/>
    </row>
    <row r="6" spans="3:18" s="65" customFormat="1" ht="24.95" customHeight="1">
      <c r="C6" s="114"/>
      <c r="D6" s="426" t="str">
        <f>مشخصات!E6</f>
        <v xml:space="preserve">مشاور : </v>
      </c>
      <c r="E6" s="426"/>
      <c r="F6" s="426"/>
      <c r="G6" s="426"/>
      <c r="H6" s="426"/>
      <c r="I6" s="426"/>
      <c r="J6" s="426"/>
      <c r="K6" s="431" t="str">
        <f>مشخصات!K6</f>
        <v xml:space="preserve">تاریخ قرارداد :      </v>
      </c>
      <c r="L6" s="431"/>
      <c r="M6" s="431"/>
      <c r="N6" s="431"/>
      <c r="O6" s="431"/>
      <c r="P6" s="431"/>
      <c r="Q6" s="431"/>
    </row>
    <row r="7" spans="3:18" s="65" customFormat="1" ht="24.95" customHeight="1">
      <c r="C7" s="114"/>
      <c r="D7" s="426" t="str">
        <f>مشخصات!E7</f>
        <v xml:space="preserve">پیمانکار: </v>
      </c>
      <c r="E7" s="426"/>
      <c r="F7" s="426"/>
      <c r="G7" s="426"/>
      <c r="H7" s="426"/>
      <c r="I7" s="426"/>
      <c r="J7" s="426"/>
      <c r="K7" s="431" t="str">
        <f>مشخصات!K7</f>
        <v xml:space="preserve">تاریخ گزارش :  </v>
      </c>
      <c r="L7" s="431"/>
      <c r="M7" s="431"/>
      <c r="N7" s="431"/>
      <c r="O7" s="431"/>
      <c r="P7" s="431"/>
      <c r="Q7" s="431"/>
    </row>
    <row r="8" spans="3:18" ht="24.95" customHeight="1">
      <c r="C8" s="114"/>
      <c r="D8" s="426" t="str">
        <f>مشخصات!E8</f>
        <v>مکان : م</v>
      </c>
      <c r="E8" s="426"/>
      <c r="F8" s="426"/>
      <c r="G8" s="426"/>
      <c r="H8" s="426"/>
      <c r="I8" s="426"/>
      <c r="J8" s="426"/>
      <c r="K8" s="431" t="str">
        <f>مشخصات!K8</f>
        <v xml:space="preserve">شماره گزارش : </v>
      </c>
      <c r="L8" s="431"/>
      <c r="M8" s="431"/>
      <c r="N8" s="431"/>
      <c r="O8" s="431"/>
      <c r="P8" s="431"/>
      <c r="Q8" s="431"/>
      <c r="R8" s="65"/>
    </row>
    <row r="9" spans="3:18" s="15" customFormat="1" ht="35.1" customHeight="1">
      <c r="C9" s="112"/>
      <c r="D9" s="512" t="s">
        <v>108</v>
      </c>
      <c r="E9" s="513"/>
      <c r="F9" s="513"/>
      <c r="G9" s="513"/>
      <c r="H9" s="513"/>
      <c r="I9" s="513"/>
      <c r="J9" s="513"/>
      <c r="K9" s="513"/>
      <c r="L9" s="513"/>
      <c r="M9" s="513"/>
      <c r="N9" s="513"/>
      <c r="O9" s="513"/>
      <c r="P9" s="513"/>
      <c r="Q9" s="514"/>
      <c r="R9" s="6"/>
    </row>
    <row r="10" spans="3:18" s="15" customFormat="1" ht="35.1" customHeight="1">
      <c r="C10" s="112"/>
      <c r="D10" s="507"/>
      <c r="E10" s="506"/>
      <c r="F10" s="506"/>
      <c r="G10" s="506"/>
      <c r="H10" s="506"/>
      <c r="I10" s="506"/>
      <c r="J10" s="506"/>
      <c r="K10" s="506"/>
      <c r="L10" s="506"/>
      <c r="M10" s="506"/>
      <c r="N10" s="506"/>
      <c r="O10" s="506"/>
      <c r="P10" s="506"/>
      <c r="Q10" s="508"/>
      <c r="R10" s="6"/>
    </row>
    <row r="11" spans="3:18" s="15" customFormat="1" ht="35.1" customHeight="1">
      <c r="C11" s="112"/>
      <c r="D11" s="507"/>
      <c r="E11" s="506"/>
      <c r="F11" s="506"/>
      <c r="G11" s="506"/>
      <c r="H11" s="506"/>
      <c r="I11" s="506"/>
      <c r="J11" s="506"/>
      <c r="K11" s="506"/>
      <c r="L11" s="506"/>
      <c r="M11" s="506"/>
      <c r="N11" s="506"/>
      <c r="O11" s="506"/>
      <c r="P11" s="506"/>
      <c r="Q11" s="508"/>
      <c r="R11" s="6"/>
    </row>
    <row r="12" spans="3:18" ht="35.1" customHeight="1">
      <c r="C12" s="112"/>
      <c r="D12" s="507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8"/>
      <c r="R12" s="6"/>
    </row>
    <row r="13" spans="3:18" ht="35.1" customHeight="1">
      <c r="C13" s="112"/>
      <c r="D13" s="507"/>
      <c r="E13" s="506"/>
      <c r="F13" s="506"/>
      <c r="G13" s="506"/>
      <c r="H13" s="506"/>
      <c r="I13" s="506"/>
      <c r="J13" s="506"/>
      <c r="K13" s="506"/>
      <c r="L13" s="506"/>
      <c r="M13" s="506"/>
      <c r="N13" s="506"/>
      <c r="O13" s="506"/>
      <c r="P13" s="506"/>
      <c r="Q13" s="508"/>
      <c r="R13" s="6"/>
    </row>
    <row r="14" spans="3:18" ht="35.1" customHeight="1">
      <c r="C14" s="112"/>
      <c r="D14" s="507"/>
      <c r="E14" s="506"/>
      <c r="F14" s="506"/>
      <c r="G14" s="506"/>
      <c r="H14" s="506"/>
      <c r="I14" s="506"/>
      <c r="J14" s="506"/>
      <c r="K14" s="506"/>
      <c r="L14" s="506"/>
      <c r="M14" s="506"/>
      <c r="N14" s="506"/>
      <c r="O14" s="506"/>
      <c r="P14" s="506"/>
      <c r="Q14" s="508"/>
      <c r="R14" s="6"/>
    </row>
    <row r="15" spans="3:18" ht="35.1" customHeight="1">
      <c r="C15" s="112"/>
      <c r="D15" s="507"/>
      <c r="E15" s="506"/>
      <c r="F15" s="506"/>
      <c r="G15" s="506"/>
      <c r="H15" s="506"/>
      <c r="I15" s="506"/>
      <c r="J15" s="506"/>
      <c r="K15" s="506"/>
      <c r="L15" s="506"/>
      <c r="M15" s="506"/>
      <c r="N15" s="506"/>
      <c r="O15" s="506"/>
      <c r="P15" s="506"/>
      <c r="Q15" s="508"/>
      <c r="R15" s="6"/>
    </row>
    <row r="16" spans="3:18" ht="35.1" customHeight="1">
      <c r="C16" s="112"/>
      <c r="D16" s="507"/>
      <c r="E16" s="506"/>
      <c r="F16" s="506"/>
      <c r="G16" s="506"/>
      <c r="H16" s="506"/>
      <c r="I16" s="506"/>
      <c r="J16" s="506"/>
      <c r="K16" s="506"/>
      <c r="L16" s="506"/>
      <c r="M16" s="506"/>
      <c r="N16" s="506"/>
      <c r="O16" s="506"/>
      <c r="P16" s="506"/>
      <c r="Q16" s="508"/>
      <c r="R16" s="6"/>
    </row>
    <row r="17" spans="3:18" ht="35.1" customHeight="1">
      <c r="C17" s="112"/>
      <c r="D17" s="507"/>
      <c r="E17" s="506"/>
      <c r="F17" s="506"/>
      <c r="G17" s="506"/>
      <c r="H17" s="506"/>
      <c r="I17" s="506"/>
      <c r="J17" s="506"/>
      <c r="K17" s="506"/>
      <c r="L17" s="506"/>
      <c r="M17" s="506"/>
      <c r="N17" s="506"/>
      <c r="O17" s="506"/>
      <c r="P17" s="506"/>
      <c r="Q17" s="508"/>
      <c r="R17" s="6"/>
    </row>
    <row r="18" spans="3:18" ht="35.1" customHeight="1">
      <c r="C18" s="112"/>
      <c r="D18" s="507"/>
      <c r="E18" s="506"/>
      <c r="F18" s="506"/>
      <c r="G18" s="506"/>
      <c r="H18" s="506"/>
      <c r="I18" s="506"/>
      <c r="J18" s="506"/>
      <c r="K18" s="506"/>
      <c r="L18" s="506"/>
      <c r="M18" s="506"/>
      <c r="N18" s="506"/>
      <c r="O18" s="506"/>
      <c r="P18" s="506"/>
      <c r="Q18" s="508"/>
      <c r="R18" s="6"/>
    </row>
    <row r="19" spans="3:18" ht="35.1" customHeight="1">
      <c r="C19" s="112"/>
      <c r="D19" s="507"/>
      <c r="E19" s="506"/>
      <c r="F19" s="506"/>
      <c r="G19" s="506"/>
      <c r="H19" s="506"/>
      <c r="I19" s="506"/>
      <c r="J19" s="506"/>
      <c r="K19" s="506"/>
      <c r="L19" s="506"/>
      <c r="M19" s="506"/>
      <c r="N19" s="506"/>
      <c r="O19" s="506"/>
      <c r="P19" s="506"/>
      <c r="Q19" s="508"/>
      <c r="R19" s="6"/>
    </row>
    <row r="20" spans="3:18" ht="35.1" customHeight="1">
      <c r="C20" s="112"/>
      <c r="D20" s="507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8"/>
      <c r="R20" s="6"/>
    </row>
    <row r="21" spans="3:18" ht="35.1" customHeight="1">
      <c r="C21" s="112"/>
      <c r="D21" s="507"/>
      <c r="E21" s="506"/>
      <c r="F21" s="506"/>
      <c r="G21" s="506"/>
      <c r="H21" s="506"/>
      <c r="I21" s="506"/>
      <c r="J21" s="506"/>
      <c r="K21" s="506"/>
      <c r="L21" s="506"/>
      <c r="M21" s="506"/>
      <c r="N21" s="506"/>
      <c r="O21" s="506"/>
      <c r="P21" s="506"/>
      <c r="Q21" s="508"/>
      <c r="R21" s="6"/>
    </row>
    <row r="22" spans="3:18" ht="35.1" customHeight="1">
      <c r="C22" s="112"/>
      <c r="D22" s="507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6"/>
      <c r="Q22" s="508"/>
      <c r="R22" s="6"/>
    </row>
    <row r="23" spans="3:18" s="65" customFormat="1" ht="35.1" customHeight="1">
      <c r="C23" s="112"/>
      <c r="D23" s="507"/>
      <c r="E23" s="506"/>
      <c r="F23" s="506"/>
      <c r="G23" s="506"/>
      <c r="H23" s="506"/>
      <c r="I23" s="506"/>
      <c r="J23" s="506"/>
      <c r="K23" s="506"/>
      <c r="L23" s="506"/>
      <c r="M23" s="506"/>
      <c r="N23" s="506"/>
      <c r="O23" s="506"/>
      <c r="P23" s="506"/>
      <c r="Q23" s="508"/>
      <c r="R23" s="6"/>
    </row>
    <row r="24" spans="3:18" s="65" customFormat="1" ht="35.1" customHeight="1">
      <c r="C24" s="112"/>
      <c r="D24" s="507"/>
      <c r="E24" s="506"/>
      <c r="F24" s="506"/>
      <c r="G24" s="506"/>
      <c r="H24" s="506"/>
      <c r="I24" s="506"/>
      <c r="J24" s="506"/>
      <c r="K24" s="506"/>
      <c r="L24" s="506"/>
      <c r="M24" s="506"/>
      <c r="N24" s="506"/>
      <c r="O24" s="506"/>
      <c r="P24" s="506"/>
      <c r="Q24" s="508"/>
      <c r="R24" s="6"/>
    </row>
    <row r="25" spans="3:18" s="65" customFormat="1" ht="35.1" customHeight="1">
      <c r="C25" s="112"/>
      <c r="D25" s="507"/>
      <c r="E25" s="506"/>
      <c r="F25" s="506"/>
      <c r="G25" s="506"/>
      <c r="H25" s="506"/>
      <c r="I25" s="506"/>
      <c r="J25" s="506"/>
      <c r="K25" s="506"/>
      <c r="L25" s="506"/>
      <c r="M25" s="506"/>
      <c r="N25" s="506"/>
      <c r="O25" s="506"/>
      <c r="P25" s="506"/>
      <c r="Q25" s="508"/>
      <c r="R25" s="6"/>
    </row>
    <row r="26" spans="3:18" s="65" customFormat="1" ht="35.1" customHeight="1">
      <c r="C26" s="112"/>
      <c r="D26" s="509"/>
      <c r="E26" s="510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1"/>
      <c r="R26" s="6"/>
    </row>
    <row r="27" spans="3:18" ht="15" customHeight="1">
      <c r="C27" s="112"/>
      <c r="D27" s="506"/>
      <c r="E27" s="506"/>
      <c r="F27" s="506"/>
      <c r="G27" s="506"/>
      <c r="H27" s="506"/>
      <c r="I27" s="506"/>
      <c r="J27" s="506"/>
      <c r="K27" s="506"/>
      <c r="L27" s="506"/>
      <c r="M27" s="506"/>
      <c r="N27" s="506"/>
      <c r="O27" s="506"/>
      <c r="P27" s="506"/>
      <c r="Q27" s="506"/>
      <c r="R27" s="6"/>
    </row>
  </sheetData>
  <mergeCells count="29">
    <mergeCell ref="D11:Q11"/>
    <mergeCell ref="D23:Q23"/>
    <mergeCell ref="D24:Q24"/>
    <mergeCell ref="D7:J7"/>
    <mergeCell ref="K7:Q7"/>
    <mergeCell ref="D8:J8"/>
    <mergeCell ref="K8:Q8"/>
    <mergeCell ref="D9:Q9"/>
    <mergeCell ref="D10:Q10"/>
    <mergeCell ref="C3:R3"/>
    <mergeCell ref="C4:R4"/>
    <mergeCell ref="D5:J5"/>
    <mergeCell ref="K5:Q5"/>
    <mergeCell ref="D6:J6"/>
    <mergeCell ref="K6:Q6"/>
    <mergeCell ref="D27:Q27"/>
    <mergeCell ref="D25:Q25"/>
    <mergeCell ref="D26:Q26"/>
    <mergeCell ref="D12:Q12"/>
    <mergeCell ref="D13:Q13"/>
    <mergeCell ref="D14:Q14"/>
    <mergeCell ref="D15:Q15"/>
    <mergeCell ref="D16:Q16"/>
    <mergeCell ref="D17:Q17"/>
    <mergeCell ref="D18:Q18"/>
    <mergeCell ref="D19:Q19"/>
    <mergeCell ref="D20:Q20"/>
    <mergeCell ref="D21:Q21"/>
    <mergeCell ref="D22:Q22"/>
  </mergeCells>
  <printOptions horizontalCentered="1"/>
  <pageMargins left="0" right="0" top="0" bottom="0" header="0" footer="0"/>
  <pageSetup paperSize="9" scale="91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7"/>
  <sheetViews>
    <sheetView rightToLeft="1" view="pageBreakPreview" zoomScale="85" zoomScaleNormal="115" zoomScaleSheetLayoutView="85" workbookViewId="0">
      <selection activeCell="C25" sqref="C25:O25"/>
    </sheetView>
  </sheetViews>
  <sheetFormatPr defaultColWidth="9" defaultRowHeight="14.25"/>
  <cols>
    <col min="1" max="1" width="9" style="8"/>
    <col min="2" max="2" width="3.75" style="8" customWidth="1"/>
    <col min="3" max="6" width="7.75" style="8" customWidth="1"/>
    <col min="7" max="8" width="7.25" style="8" customWidth="1"/>
    <col min="9" max="15" width="6.75" style="8" customWidth="1"/>
    <col min="16" max="16" width="3.75" style="8" customWidth="1"/>
    <col min="17" max="16384" width="9" style="8"/>
  </cols>
  <sheetData>
    <row r="1" spans="2:16" ht="30" customHeight="1"/>
    <row r="2" spans="2:16" ht="30" customHeight="1"/>
    <row r="3" spans="2:16" ht="24.95" customHeight="1">
      <c r="B3" s="329" t="str">
        <f>فهرست!$C$3</f>
        <v xml:space="preserve">گزارش ماهیانه  </v>
      </c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</row>
    <row r="4" spans="2:16" ht="24.95" customHeight="1">
      <c r="B4" s="329" t="s">
        <v>250</v>
      </c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</row>
    <row r="5" spans="2:16" ht="24.95" customHeight="1">
      <c r="B5" s="65"/>
      <c r="C5" s="323" t="str">
        <f>مشخصات!E5</f>
        <v xml:space="preserve">کارفرما : </v>
      </c>
      <c r="D5" s="324"/>
      <c r="E5" s="324"/>
      <c r="F5" s="324"/>
      <c r="G5" s="324"/>
      <c r="H5" s="325"/>
      <c r="I5" s="326" t="str">
        <f>مشخصات!K5</f>
        <v xml:space="preserve">شماره قرارداد :   </v>
      </c>
      <c r="J5" s="327"/>
      <c r="K5" s="327"/>
      <c r="L5" s="327"/>
      <c r="M5" s="327"/>
      <c r="N5" s="327"/>
      <c r="O5" s="328"/>
      <c r="P5" s="68"/>
    </row>
    <row r="6" spans="2:16" ht="24.95" customHeight="1">
      <c r="B6" s="65"/>
      <c r="C6" s="323" t="str">
        <f>مشخصات!E6</f>
        <v xml:space="preserve">مشاور : </v>
      </c>
      <c r="D6" s="324"/>
      <c r="E6" s="324"/>
      <c r="F6" s="324"/>
      <c r="G6" s="324"/>
      <c r="H6" s="325"/>
      <c r="I6" s="326" t="str">
        <f>مشخصات!K6</f>
        <v xml:space="preserve">تاریخ قرارداد :      </v>
      </c>
      <c r="J6" s="327"/>
      <c r="K6" s="327"/>
      <c r="L6" s="327"/>
      <c r="M6" s="327"/>
      <c r="N6" s="327"/>
      <c r="O6" s="328"/>
      <c r="P6" s="68"/>
    </row>
    <row r="7" spans="2:16" ht="24.95" customHeight="1">
      <c r="B7" s="65"/>
      <c r="C7" s="323" t="str">
        <f>مشخصات!E7</f>
        <v xml:space="preserve">پیمانکار: </v>
      </c>
      <c r="D7" s="324"/>
      <c r="E7" s="324"/>
      <c r="F7" s="324"/>
      <c r="G7" s="324"/>
      <c r="H7" s="325"/>
      <c r="I7" s="326" t="str">
        <f>مشخصات!K7</f>
        <v xml:space="preserve">تاریخ گزارش :  </v>
      </c>
      <c r="J7" s="327"/>
      <c r="K7" s="327"/>
      <c r="L7" s="327"/>
      <c r="M7" s="327"/>
      <c r="N7" s="327"/>
      <c r="O7" s="328"/>
      <c r="P7" s="68"/>
    </row>
    <row r="8" spans="2:16" ht="24.95" customHeight="1">
      <c r="B8" s="65"/>
      <c r="C8" s="323" t="str">
        <f>مشخصات!E8</f>
        <v>مکان : م</v>
      </c>
      <c r="D8" s="324"/>
      <c r="E8" s="324"/>
      <c r="F8" s="324"/>
      <c r="G8" s="324"/>
      <c r="H8" s="325"/>
      <c r="I8" s="326" t="str">
        <f>مشخصات!K8</f>
        <v xml:space="preserve">شماره گزارش : </v>
      </c>
      <c r="J8" s="327"/>
      <c r="K8" s="327"/>
      <c r="L8" s="327"/>
      <c r="M8" s="327"/>
      <c r="N8" s="327"/>
      <c r="O8" s="328"/>
      <c r="P8" s="68"/>
    </row>
    <row r="9" spans="2:16" ht="35.1" customHeight="1">
      <c r="B9" s="96"/>
      <c r="C9" s="527" t="s">
        <v>71</v>
      </c>
      <c r="D9" s="528"/>
      <c r="E9" s="528"/>
      <c r="F9" s="528"/>
      <c r="G9" s="528"/>
      <c r="H9" s="528"/>
      <c r="I9" s="528"/>
      <c r="J9" s="528"/>
      <c r="K9" s="528"/>
      <c r="L9" s="528"/>
      <c r="M9" s="528"/>
      <c r="N9" s="528"/>
      <c r="O9" s="529"/>
    </row>
    <row r="10" spans="2:16" ht="35.1" customHeight="1">
      <c r="B10" s="96"/>
      <c r="C10" s="530" t="s">
        <v>267</v>
      </c>
      <c r="D10" s="531"/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2"/>
    </row>
    <row r="11" spans="2:16" ht="35.1" customHeight="1">
      <c r="B11" s="96"/>
      <c r="C11" s="515"/>
      <c r="D11" s="516"/>
      <c r="E11" s="516"/>
      <c r="F11" s="516"/>
      <c r="G11" s="516"/>
      <c r="H11" s="516"/>
      <c r="I11" s="516"/>
      <c r="J11" s="516"/>
      <c r="K11" s="516"/>
      <c r="L11" s="516"/>
      <c r="M11" s="516"/>
      <c r="N11" s="516"/>
      <c r="O11" s="517"/>
    </row>
    <row r="12" spans="2:16" ht="35.1" customHeight="1">
      <c r="B12" s="96"/>
      <c r="C12" s="515"/>
      <c r="D12" s="516"/>
      <c r="E12" s="516"/>
      <c r="F12" s="516"/>
      <c r="G12" s="516"/>
      <c r="H12" s="516"/>
      <c r="I12" s="516"/>
      <c r="J12" s="516"/>
      <c r="K12" s="516"/>
      <c r="L12" s="516"/>
      <c r="M12" s="516"/>
      <c r="N12" s="516"/>
      <c r="O12" s="517"/>
    </row>
    <row r="13" spans="2:16" ht="35.1" customHeight="1">
      <c r="B13" s="96"/>
      <c r="C13" s="515"/>
      <c r="D13" s="516"/>
      <c r="E13" s="516"/>
      <c r="F13" s="516"/>
      <c r="G13" s="516"/>
      <c r="H13" s="516"/>
      <c r="I13" s="516"/>
      <c r="J13" s="516"/>
      <c r="K13" s="516"/>
      <c r="L13" s="516"/>
      <c r="M13" s="516"/>
      <c r="N13" s="516"/>
      <c r="O13" s="517"/>
    </row>
    <row r="14" spans="2:16" ht="35.1" customHeight="1">
      <c r="B14" s="96"/>
      <c r="C14" s="515"/>
      <c r="D14" s="516"/>
      <c r="E14" s="516"/>
      <c r="F14" s="516"/>
      <c r="G14" s="516"/>
      <c r="H14" s="516"/>
      <c r="I14" s="516"/>
      <c r="J14" s="516"/>
      <c r="K14" s="516"/>
      <c r="L14" s="516"/>
      <c r="M14" s="516"/>
      <c r="N14" s="516"/>
      <c r="O14" s="517"/>
    </row>
    <row r="15" spans="2:16" ht="35.1" customHeight="1">
      <c r="B15" s="96"/>
      <c r="C15" s="515"/>
      <c r="D15" s="516"/>
      <c r="E15" s="516"/>
      <c r="F15" s="516"/>
      <c r="G15" s="516"/>
      <c r="H15" s="516"/>
      <c r="I15" s="516"/>
      <c r="J15" s="516"/>
      <c r="K15" s="516"/>
      <c r="L15" s="516"/>
      <c r="M15" s="516"/>
      <c r="N15" s="516"/>
      <c r="O15" s="517"/>
    </row>
    <row r="16" spans="2:16" ht="35.1" customHeight="1">
      <c r="B16" s="96"/>
      <c r="C16" s="515"/>
      <c r="D16" s="516"/>
      <c r="E16" s="516"/>
      <c r="F16" s="516"/>
      <c r="G16" s="516"/>
      <c r="H16" s="516"/>
      <c r="I16" s="516"/>
      <c r="J16" s="516"/>
      <c r="K16" s="516"/>
      <c r="L16" s="516"/>
      <c r="M16" s="516"/>
      <c r="N16" s="516"/>
      <c r="O16" s="517"/>
    </row>
    <row r="17" spans="2:16" ht="35.1" customHeight="1">
      <c r="B17" s="96"/>
      <c r="C17" s="515"/>
      <c r="D17" s="516"/>
      <c r="E17" s="516"/>
      <c r="F17" s="516"/>
      <c r="G17" s="516"/>
      <c r="H17" s="516"/>
      <c r="I17" s="516"/>
      <c r="J17" s="516"/>
      <c r="K17" s="516"/>
      <c r="L17" s="516"/>
      <c r="M17" s="516"/>
      <c r="N17" s="516"/>
      <c r="O17" s="517"/>
    </row>
    <row r="18" spans="2:16" ht="35.1" customHeight="1">
      <c r="B18" s="96"/>
      <c r="C18" s="515"/>
      <c r="D18" s="516"/>
      <c r="E18" s="516"/>
      <c r="F18" s="516"/>
      <c r="G18" s="516"/>
      <c r="H18" s="516"/>
      <c r="I18" s="516"/>
      <c r="J18" s="516"/>
      <c r="K18" s="516"/>
      <c r="L18" s="516"/>
      <c r="M18" s="516"/>
      <c r="N18" s="516"/>
      <c r="O18" s="517"/>
    </row>
    <row r="19" spans="2:16" ht="35.1" customHeight="1">
      <c r="B19" s="96"/>
      <c r="C19" s="515"/>
      <c r="D19" s="516"/>
      <c r="E19" s="516"/>
      <c r="F19" s="516"/>
      <c r="G19" s="516"/>
      <c r="H19" s="516"/>
      <c r="I19" s="516"/>
      <c r="J19" s="516"/>
      <c r="K19" s="516"/>
      <c r="L19" s="516"/>
      <c r="M19" s="516"/>
      <c r="N19" s="516"/>
      <c r="O19" s="517"/>
      <c r="P19" s="99"/>
    </row>
    <row r="20" spans="2:16" ht="35.1" customHeight="1">
      <c r="B20" s="96"/>
      <c r="C20" s="515"/>
      <c r="D20" s="516"/>
      <c r="E20" s="516"/>
      <c r="F20" s="516"/>
      <c r="G20" s="516"/>
      <c r="H20" s="516"/>
      <c r="I20" s="516"/>
      <c r="J20" s="516"/>
      <c r="K20" s="516"/>
      <c r="L20" s="516"/>
      <c r="M20" s="516"/>
      <c r="N20" s="516"/>
      <c r="O20" s="517"/>
      <c r="P20" s="99"/>
    </row>
    <row r="21" spans="2:16" ht="35.1" customHeight="1">
      <c r="B21" s="96"/>
      <c r="C21" s="515"/>
      <c r="D21" s="516"/>
      <c r="E21" s="516"/>
      <c r="F21" s="516"/>
      <c r="G21" s="516"/>
      <c r="H21" s="516"/>
      <c r="I21" s="516"/>
      <c r="J21" s="516"/>
      <c r="K21" s="516"/>
      <c r="L21" s="516"/>
      <c r="M21" s="516"/>
      <c r="N21" s="516"/>
      <c r="O21" s="517"/>
    </row>
    <row r="22" spans="2:16" ht="35.1" customHeight="1">
      <c r="B22" s="96"/>
      <c r="C22" s="515"/>
      <c r="D22" s="516"/>
      <c r="E22" s="516"/>
      <c r="F22" s="516"/>
      <c r="G22" s="516"/>
      <c r="H22" s="516"/>
      <c r="I22" s="516"/>
      <c r="J22" s="516"/>
      <c r="K22" s="516"/>
      <c r="L22" s="516"/>
      <c r="M22" s="516"/>
      <c r="N22" s="516"/>
      <c r="O22" s="517"/>
    </row>
    <row r="23" spans="2:16" ht="35.1" customHeight="1">
      <c r="B23" s="96"/>
      <c r="C23" s="515"/>
      <c r="D23" s="516"/>
      <c r="E23" s="516"/>
      <c r="F23" s="516"/>
      <c r="G23" s="516"/>
      <c r="H23" s="516"/>
      <c r="I23" s="516"/>
      <c r="J23" s="516"/>
      <c r="K23" s="516"/>
      <c r="L23" s="516"/>
      <c r="M23" s="516"/>
      <c r="N23" s="516"/>
      <c r="O23" s="517"/>
    </row>
    <row r="24" spans="2:16" ht="35.1" customHeight="1">
      <c r="B24" s="96"/>
      <c r="C24" s="521" t="s">
        <v>57</v>
      </c>
      <c r="D24" s="522"/>
      <c r="E24" s="522"/>
      <c r="F24" s="522"/>
      <c r="G24" s="522"/>
      <c r="H24" s="522"/>
      <c r="I24" s="522"/>
      <c r="J24" s="522"/>
      <c r="K24" s="522"/>
      <c r="L24" s="522"/>
      <c r="M24" s="522"/>
      <c r="N24" s="522"/>
      <c r="O24" s="523"/>
    </row>
    <row r="25" spans="2:16" ht="35.1" customHeight="1">
      <c r="B25" s="96"/>
      <c r="C25" s="524"/>
      <c r="D25" s="525"/>
      <c r="E25" s="525"/>
      <c r="F25" s="525"/>
      <c r="G25" s="525"/>
      <c r="H25" s="525"/>
      <c r="I25" s="525"/>
      <c r="J25" s="525"/>
      <c r="K25" s="525"/>
      <c r="L25" s="525"/>
      <c r="M25" s="525"/>
      <c r="N25" s="525"/>
      <c r="O25" s="526"/>
    </row>
    <row r="26" spans="2:16" ht="35.1" customHeight="1">
      <c r="B26" s="96"/>
      <c r="C26" s="521"/>
      <c r="D26" s="522"/>
      <c r="E26" s="522"/>
      <c r="F26" s="522"/>
      <c r="G26" s="522"/>
      <c r="H26" s="522"/>
      <c r="I26" s="522"/>
      <c r="J26" s="522"/>
      <c r="K26" s="522"/>
      <c r="L26" s="522"/>
      <c r="M26" s="522"/>
      <c r="N26" s="522"/>
      <c r="O26" s="523"/>
    </row>
    <row r="27" spans="2:16" ht="35.1" customHeight="1">
      <c r="B27" s="96"/>
      <c r="C27" s="518"/>
      <c r="D27" s="519"/>
      <c r="E27" s="519"/>
      <c r="F27" s="519"/>
      <c r="G27" s="519"/>
      <c r="H27" s="519"/>
      <c r="I27" s="519"/>
      <c r="J27" s="519"/>
      <c r="K27" s="519"/>
      <c r="L27" s="519"/>
      <c r="M27" s="519"/>
      <c r="N27" s="519"/>
      <c r="O27" s="520"/>
    </row>
  </sheetData>
  <mergeCells count="29">
    <mergeCell ref="C9:O9"/>
    <mergeCell ref="C10:O10"/>
    <mergeCell ref="C11:O11"/>
    <mergeCell ref="C12:O12"/>
    <mergeCell ref="C13:O13"/>
    <mergeCell ref="C23:O23"/>
    <mergeCell ref="C19:O19"/>
    <mergeCell ref="C20:O20"/>
    <mergeCell ref="C22:O22"/>
    <mergeCell ref="C27:O27"/>
    <mergeCell ref="C26:O26"/>
    <mergeCell ref="C24:O24"/>
    <mergeCell ref="C25:O25"/>
    <mergeCell ref="B3:P3"/>
    <mergeCell ref="B4:P4"/>
    <mergeCell ref="C5:H5"/>
    <mergeCell ref="I5:O5"/>
    <mergeCell ref="C21:O21"/>
    <mergeCell ref="I8:O8"/>
    <mergeCell ref="I7:O7"/>
    <mergeCell ref="I6:O6"/>
    <mergeCell ref="C16:O16"/>
    <mergeCell ref="C17:O17"/>
    <mergeCell ref="C18:O18"/>
    <mergeCell ref="C6:H6"/>
    <mergeCell ref="C7:H7"/>
    <mergeCell ref="C8:H8"/>
    <mergeCell ref="C14:O14"/>
    <mergeCell ref="C15:O15"/>
  </mergeCells>
  <printOptions horizontalCentered="1"/>
  <pageMargins left="0" right="0.196850393700787" top="0" bottom="0" header="0" footer="0"/>
  <pageSetup paperSize="9" scale="9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8"/>
  <sheetViews>
    <sheetView rightToLeft="1" view="pageBreakPreview" zoomScale="80" zoomScaleSheetLayoutView="80" workbookViewId="0">
      <selection activeCell="D8" sqref="D8:J8"/>
    </sheetView>
  </sheetViews>
  <sheetFormatPr defaultRowHeight="14.25"/>
  <cols>
    <col min="1" max="2" width="30.75" style="65" customWidth="1"/>
    <col min="3" max="3" width="2.75" customWidth="1"/>
    <col min="4" max="14" width="6.75" customWidth="1"/>
    <col min="15" max="15" width="8" customWidth="1"/>
    <col min="16" max="17" width="6.75" customWidth="1"/>
    <col min="18" max="18" width="2.75" customWidth="1"/>
  </cols>
  <sheetData>
    <row r="1" spans="2:18" s="65" customFormat="1" ht="30" customHeight="1"/>
    <row r="2" spans="2:18" s="65" customFormat="1" ht="30" customHeight="1"/>
    <row r="3" spans="2:18" ht="24.95" customHeight="1">
      <c r="C3" s="368" t="str">
        <f>'نمودار پیشرفت زمانی ماهیانه '!$C$3</f>
        <v xml:space="preserve">گزارش ماهیانه  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</row>
    <row r="4" spans="2:18" ht="24.95" customHeight="1">
      <c r="C4" s="368" t="s">
        <v>250</v>
      </c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</row>
    <row r="5" spans="2:18" ht="24.95" customHeight="1">
      <c r="C5" s="114"/>
      <c r="D5" s="426" t="str">
        <f>مشخصات!E5</f>
        <v xml:space="preserve">کارفرما : </v>
      </c>
      <c r="E5" s="426"/>
      <c r="F5" s="426"/>
      <c r="G5" s="426"/>
      <c r="H5" s="426"/>
      <c r="I5" s="426"/>
      <c r="J5" s="426"/>
      <c r="K5" s="431" t="str">
        <f>مشخصات!K5</f>
        <v xml:space="preserve">شماره قرارداد :   </v>
      </c>
      <c r="L5" s="431"/>
      <c r="M5" s="431"/>
      <c r="N5" s="431"/>
      <c r="O5" s="431"/>
      <c r="P5" s="431"/>
      <c r="Q5" s="431"/>
      <c r="R5" s="65"/>
    </row>
    <row r="6" spans="2:18" ht="24.95" customHeight="1">
      <c r="C6" s="114"/>
      <c r="D6" s="426" t="str">
        <f>مشخصات!E6</f>
        <v xml:space="preserve">مشاور : </v>
      </c>
      <c r="E6" s="426"/>
      <c r="F6" s="426"/>
      <c r="G6" s="426"/>
      <c r="H6" s="426"/>
      <c r="I6" s="426"/>
      <c r="J6" s="426"/>
      <c r="K6" s="431" t="str">
        <f>مشخصات!K6</f>
        <v xml:space="preserve">تاریخ قرارداد :      </v>
      </c>
      <c r="L6" s="431"/>
      <c r="M6" s="431"/>
      <c r="N6" s="431"/>
      <c r="O6" s="431"/>
      <c r="P6" s="431"/>
      <c r="Q6" s="431"/>
      <c r="R6" s="65"/>
    </row>
    <row r="7" spans="2:18" s="65" customFormat="1" ht="24.95" customHeight="1">
      <c r="C7" s="114"/>
      <c r="D7" s="426" t="str">
        <f>مشخصات!E7</f>
        <v xml:space="preserve">پیمانکار: </v>
      </c>
      <c r="E7" s="426"/>
      <c r="F7" s="426"/>
      <c r="G7" s="426"/>
      <c r="H7" s="426"/>
      <c r="I7" s="426"/>
      <c r="J7" s="426"/>
      <c r="K7" s="431" t="str">
        <f>مشخصات!K7</f>
        <v xml:space="preserve">تاریخ گزارش :  </v>
      </c>
      <c r="L7" s="431"/>
      <c r="M7" s="431"/>
      <c r="N7" s="431"/>
      <c r="O7" s="431"/>
      <c r="P7" s="431"/>
      <c r="Q7" s="431"/>
    </row>
    <row r="8" spans="2:18" s="65" customFormat="1" ht="24.95" customHeight="1">
      <c r="C8" s="114"/>
      <c r="D8" s="426" t="str">
        <f>مشخصات!E8</f>
        <v>مکان : م</v>
      </c>
      <c r="E8" s="426"/>
      <c r="F8" s="426"/>
      <c r="G8" s="426"/>
      <c r="H8" s="426"/>
      <c r="I8" s="426"/>
      <c r="J8" s="426"/>
      <c r="K8" s="431" t="str">
        <f>مشخصات!K8</f>
        <v xml:space="preserve">شماره گزارش : </v>
      </c>
      <c r="L8" s="431"/>
      <c r="M8" s="431"/>
      <c r="N8" s="431"/>
      <c r="O8" s="431"/>
      <c r="P8" s="431"/>
      <c r="Q8" s="431"/>
    </row>
    <row r="9" spans="2:18" ht="35.1" customHeight="1">
      <c r="B9" s="6"/>
      <c r="C9" s="123"/>
      <c r="D9" s="541" t="s">
        <v>146</v>
      </c>
      <c r="E9" s="542"/>
      <c r="F9" s="542"/>
      <c r="G9" s="542"/>
      <c r="H9" s="542"/>
      <c r="I9" s="542"/>
      <c r="J9" s="542"/>
      <c r="K9" s="542"/>
      <c r="L9" s="542"/>
      <c r="M9" s="542"/>
      <c r="N9" s="542"/>
      <c r="O9" s="542"/>
      <c r="P9" s="542"/>
      <c r="Q9" s="543"/>
    </row>
    <row r="10" spans="2:18" ht="35.1" customHeight="1">
      <c r="B10" s="6"/>
      <c r="C10" s="124"/>
      <c r="D10" s="24" t="s">
        <v>20</v>
      </c>
      <c r="E10" s="548" t="s">
        <v>21</v>
      </c>
      <c r="F10" s="549"/>
      <c r="G10" s="550"/>
      <c r="H10" s="25" t="s">
        <v>22</v>
      </c>
      <c r="I10" s="544" t="s">
        <v>23</v>
      </c>
      <c r="J10" s="545"/>
      <c r="K10" s="546" t="s">
        <v>24</v>
      </c>
      <c r="L10" s="547"/>
      <c r="M10" s="544" t="s">
        <v>25</v>
      </c>
      <c r="N10" s="545"/>
      <c r="O10" s="126" t="s">
        <v>26</v>
      </c>
      <c r="P10" s="544" t="s">
        <v>27</v>
      </c>
      <c r="Q10" s="545"/>
    </row>
    <row r="11" spans="2:18" ht="35.1" customHeight="1">
      <c r="B11" s="6"/>
      <c r="C11" s="124"/>
      <c r="D11" s="125">
        <v>1</v>
      </c>
      <c r="E11" s="536"/>
      <c r="F11" s="536"/>
      <c r="G11" s="536"/>
      <c r="H11" s="273"/>
      <c r="I11" s="533"/>
      <c r="J11" s="533"/>
      <c r="K11" s="533"/>
      <c r="L11" s="533"/>
      <c r="M11" s="533"/>
      <c r="N11" s="533"/>
      <c r="O11" s="129">
        <f>I11+K11-M11</f>
        <v>0</v>
      </c>
      <c r="P11" s="537"/>
      <c r="Q11" s="537"/>
    </row>
    <row r="12" spans="2:18" ht="35.1" customHeight="1">
      <c r="B12" s="6"/>
      <c r="C12" s="124"/>
      <c r="D12" s="125">
        <v>2</v>
      </c>
      <c r="E12" s="536"/>
      <c r="F12" s="536"/>
      <c r="G12" s="536"/>
      <c r="H12" s="273"/>
      <c r="I12" s="540"/>
      <c r="J12" s="540"/>
      <c r="K12" s="533"/>
      <c r="L12" s="533"/>
      <c r="M12" s="533"/>
      <c r="N12" s="533"/>
      <c r="O12" s="129">
        <f>(K12+I12)-M12</f>
        <v>0</v>
      </c>
      <c r="P12" s="537"/>
      <c r="Q12" s="537"/>
    </row>
    <row r="13" spans="2:18" ht="35.1" customHeight="1">
      <c r="B13" s="6"/>
      <c r="C13" s="124"/>
      <c r="D13" s="125">
        <v>3</v>
      </c>
      <c r="E13" s="536"/>
      <c r="F13" s="536"/>
      <c r="G13" s="536"/>
      <c r="H13" s="273"/>
      <c r="I13" s="533"/>
      <c r="J13" s="533"/>
      <c r="K13" s="533"/>
      <c r="L13" s="533"/>
      <c r="M13" s="533"/>
      <c r="N13" s="533"/>
      <c r="O13" s="129">
        <f t="shared" ref="O13:O20" si="0">I13+K13-M13</f>
        <v>0</v>
      </c>
      <c r="P13" s="537"/>
      <c r="Q13" s="537"/>
    </row>
    <row r="14" spans="2:18" ht="35.1" customHeight="1">
      <c r="B14" s="6"/>
      <c r="C14" s="124"/>
      <c r="D14" s="125">
        <v>4</v>
      </c>
      <c r="E14" s="536"/>
      <c r="F14" s="536"/>
      <c r="G14" s="536"/>
      <c r="H14" s="273"/>
      <c r="I14" s="533"/>
      <c r="J14" s="533"/>
      <c r="K14" s="533"/>
      <c r="L14" s="533"/>
      <c r="M14" s="533"/>
      <c r="N14" s="533"/>
      <c r="O14" s="129">
        <f t="shared" si="0"/>
        <v>0</v>
      </c>
      <c r="P14" s="537"/>
      <c r="Q14" s="537"/>
    </row>
    <row r="15" spans="2:18" s="65" customFormat="1" ht="35.1" customHeight="1">
      <c r="B15" s="6"/>
      <c r="C15" s="185"/>
      <c r="D15" s="125">
        <v>5</v>
      </c>
      <c r="E15" s="536"/>
      <c r="F15" s="536"/>
      <c r="G15" s="536"/>
      <c r="H15" s="273"/>
      <c r="I15" s="533"/>
      <c r="J15" s="533"/>
      <c r="K15" s="533"/>
      <c r="L15" s="533"/>
      <c r="M15" s="533"/>
      <c r="N15" s="533"/>
      <c r="O15" s="129">
        <f t="shared" si="0"/>
        <v>0</v>
      </c>
      <c r="P15" s="537"/>
      <c r="Q15" s="537"/>
    </row>
    <row r="16" spans="2:18" ht="35.1" customHeight="1">
      <c r="B16" s="6"/>
      <c r="C16" s="124"/>
      <c r="D16" s="125">
        <v>6</v>
      </c>
      <c r="E16" s="536"/>
      <c r="F16" s="536"/>
      <c r="G16" s="536"/>
      <c r="H16" s="273"/>
      <c r="I16" s="533"/>
      <c r="J16" s="533"/>
      <c r="K16" s="533"/>
      <c r="L16" s="533"/>
      <c r="M16" s="533"/>
      <c r="N16" s="533"/>
      <c r="O16" s="129">
        <f t="shared" si="0"/>
        <v>0</v>
      </c>
      <c r="P16" s="537"/>
      <c r="Q16" s="537"/>
    </row>
    <row r="17" spans="2:18" ht="35.1" customHeight="1">
      <c r="B17" s="6"/>
      <c r="C17" s="124"/>
      <c r="D17" s="125">
        <v>7</v>
      </c>
      <c r="E17" s="536"/>
      <c r="F17" s="536"/>
      <c r="G17" s="536"/>
      <c r="H17" s="273"/>
      <c r="I17" s="533"/>
      <c r="J17" s="533"/>
      <c r="K17" s="533"/>
      <c r="L17" s="533"/>
      <c r="M17" s="533"/>
      <c r="N17" s="533"/>
      <c r="O17" s="129">
        <f t="shared" si="0"/>
        <v>0</v>
      </c>
      <c r="P17" s="537"/>
      <c r="Q17" s="537"/>
    </row>
    <row r="18" spans="2:18" ht="35.1" customHeight="1">
      <c r="B18" s="6"/>
      <c r="C18" s="124"/>
      <c r="D18" s="125">
        <v>8</v>
      </c>
      <c r="E18" s="536"/>
      <c r="F18" s="536"/>
      <c r="G18" s="536"/>
      <c r="H18" s="273"/>
      <c r="I18" s="533"/>
      <c r="J18" s="533"/>
      <c r="K18" s="533"/>
      <c r="L18" s="533"/>
      <c r="M18" s="533"/>
      <c r="N18" s="533"/>
      <c r="O18" s="129">
        <f t="shared" si="0"/>
        <v>0</v>
      </c>
      <c r="P18" s="537"/>
      <c r="Q18" s="537"/>
    </row>
    <row r="19" spans="2:18" ht="35.1" customHeight="1">
      <c r="B19" s="6"/>
      <c r="C19" s="128"/>
      <c r="D19" s="125">
        <v>9</v>
      </c>
      <c r="E19" s="536"/>
      <c r="F19" s="536"/>
      <c r="G19" s="536"/>
      <c r="H19" s="273"/>
      <c r="I19" s="533"/>
      <c r="J19" s="533"/>
      <c r="K19" s="533"/>
      <c r="L19" s="533"/>
      <c r="M19" s="533"/>
      <c r="N19" s="533"/>
      <c r="O19" s="129">
        <f t="shared" si="0"/>
        <v>0</v>
      </c>
      <c r="P19" s="537"/>
      <c r="Q19" s="537"/>
    </row>
    <row r="20" spans="2:18" ht="35.1" customHeight="1">
      <c r="B20" s="6"/>
      <c r="C20" s="128"/>
      <c r="D20" s="125">
        <v>10</v>
      </c>
      <c r="E20" s="551"/>
      <c r="F20" s="552"/>
      <c r="G20" s="553"/>
      <c r="H20" s="278"/>
      <c r="I20" s="538"/>
      <c r="J20" s="539"/>
      <c r="K20" s="538"/>
      <c r="L20" s="539"/>
      <c r="M20" s="538"/>
      <c r="N20" s="539"/>
      <c r="O20" s="129">
        <f t="shared" si="0"/>
        <v>0</v>
      </c>
      <c r="P20" s="534"/>
      <c r="Q20" s="535"/>
    </row>
    <row r="21" spans="2:18" ht="35.1" customHeight="1">
      <c r="B21" s="6"/>
      <c r="C21" s="124"/>
      <c r="D21" s="125">
        <v>11</v>
      </c>
      <c r="E21" s="536"/>
      <c r="F21" s="536"/>
      <c r="G21" s="536"/>
      <c r="H21" s="278"/>
      <c r="I21" s="533"/>
      <c r="J21" s="533"/>
      <c r="K21" s="533"/>
      <c r="L21" s="533"/>
      <c r="M21" s="533"/>
      <c r="N21" s="533"/>
      <c r="O21" s="129">
        <f t="shared" ref="O21:O24" si="1">I21+K21-M21</f>
        <v>0</v>
      </c>
      <c r="P21" s="534"/>
      <c r="Q21" s="535"/>
    </row>
    <row r="22" spans="2:18" ht="35.1" customHeight="1">
      <c r="B22" s="6"/>
      <c r="C22" s="124"/>
      <c r="D22" s="125">
        <v>12</v>
      </c>
      <c r="E22" s="536"/>
      <c r="F22" s="536"/>
      <c r="G22" s="536"/>
      <c r="H22" s="278"/>
      <c r="I22" s="533"/>
      <c r="J22" s="533"/>
      <c r="K22" s="533"/>
      <c r="L22" s="533"/>
      <c r="M22" s="533"/>
      <c r="N22" s="533"/>
      <c r="O22" s="129">
        <f t="shared" si="1"/>
        <v>0</v>
      </c>
      <c r="P22" s="534"/>
      <c r="Q22" s="535"/>
    </row>
    <row r="23" spans="2:18" ht="35.1" customHeight="1">
      <c r="B23" s="6"/>
      <c r="C23" s="124"/>
      <c r="D23" s="125">
        <v>13</v>
      </c>
      <c r="E23" s="536"/>
      <c r="F23" s="536"/>
      <c r="G23" s="536"/>
      <c r="H23" s="278"/>
      <c r="I23" s="533"/>
      <c r="J23" s="533"/>
      <c r="K23" s="533"/>
      <c r="L23" s="533"/>
      <c r="M23" s="533"/>
      <c r="N23" s="533"/>
      <c r="O23" s="129">
        <f t="shared" si="1"/>
        <v>0</v>
      </c>
      <c r="P23" s="534"/>
      <c r="Q23" s="535"/>
    </row>
    <row r="24" spans="2:18" ht="35.1" customHeight="1">
      <c r="B24" s="6"/>
      <c r="C24" s="124"/>
      <c r="D24" s="125">
        <v>14</v>
      </c>
      <c r="E24" s="536"/>
      <c r="F24" s="536"/>
      <c r="G24" s="536"/>
      <c r="H24" s="278"/>
      <c r="I24" s="533"/>
      <c r="J24" s="533"/>
      <c r="K24" s="533"/>
      <c r="L24" s="533"/>
      <c r="M24" s="533"/>
      <c r="N24" s="533"/>
      <c r="O24" s="129">
        <f t="shared" si="1"/>
        <v>0</v>
      </c>
      <c r="P24" s="534"/>
      <c r="Q24" s="535"/>
    </row>
    <row r="25" spans="2:18" s="65" customFormat="1" ht="35.1" customHeight="1">
      <c r="B25" s="6"/>
      <c r="C25" s="185"/>
      <c r="D25" s="554"/>
      <c r="E25" s="555"/>
      <c r="F25" s="555"/>
      <c r="G25" s="555"/>
      <c r="H25" s="555"/>
      <c r="I25" s="555"/>
      <c r="J25" s="555"/>
      <c r="K25" s="555"/>
      <c r="L25" s="555"/>
      <c r="M25" s="555"/>
      <c r="N25" s="555"/>
      <c r="O25" s="555"/>
      <c r="P25" s="555"/>
      <c r="Q25" s="556"/>
    </row>
    <row r="26" spans="2:18" ht="35.1" customHeight="1">
      <c r="B26" s="6"/>
      <c r="C26" s="124"/>
      <c r="D26" s="558" t="s">
        <v>28</v>
      </c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60"/>
    </row>
    <row r="27" spans="2:18" ht="35.1" customHeight="1">
      <c r="B27" s="6"/>
      <c r="C27" s="124"/>
      <c r="D27" s="561" t="s">
        <v>126</v>
      </c>
      <c r="E27" s="562"/>
      <c r="F27" s="562"/>
      <c r="G27" s="562"/>
      <c r="H27" s="562"/>
      <c r="I27" s="562"/>
      <c r="J27" s="562"/>
      <c r="K27" s="562"/>
      <c r="L27" s="562"/>
      <c r="M27" s="562"/>
      <c r="N27" s="562"/>
      <c r="O27" s="562"/>
      <c r="P27" s="562"/>
      <c r="Q27" s="563"/>
    </row>
    <row r="28" spans="2:18" ht="15" customHeight="1">
      <c r="B28" s="6"/>
      <c r="C28" s="124"/>
      <c r="D28" s="557"/>
      <c r="E28" s="557"/>
      <c r="F28" s="557"/>
      <c r="G28" s="557"/>
      <c r="H28" s="557"/>
      <c r="I28" s="557"/>
      <c r="J28" s="557"/>
      <c r="K28" s="557"/>
      <c r="L28" s="557"/>
      <c r="M28" s="557"/>
      <c r="N28" s="557"/>
      <c r="O28" s="557"/>
      <c r="P28" s="557"/>
      <c r="Q28" s="557"/>
      <c r="R28" s="6"/>
    </row>
  </sheetData>
  <mergeCells count="90">
    <mergeCell ref="D25:Q25"/>
    <mergeCell ref="D28:Q28"/>
    <mergeCell ref="D26:Q26"/>
    <mergeCell ref="D27:Q27"/>
    <mergeCell ref="E21:G21"/>
    <mergeCell ref="I21:J21"/>
    <mergeCell ref="K21:L21"/>
    <mergeCell ref="M21:N21"/>
    <mergeCell ref="P21:Q21"/>
    <mergeCell ref="E22:G22"/>
    <mergeCell ref="I22:J22"/>
    <mergeCell ref="K22:L22"/>
    <mergeCell ref="M22:N22"/>
    <mergeCell ref="P22:Q22"/>
    <mergeCell ref="E23:G23"/>
    <mergeCell ref="I23:J23"/>
    <mergeCell ref="E20:G20"/>
    <mergeCell ref="I20:J20"/>
    <mergeCell ref="E15:G15"/>
    <mergeCell ref="I15:J15"/>
    <mergeCell ref="K15:L15"/>
    <mergeCell ref="E17:G17"/>
    <mergeCell ref="E18:G18"/>
    <mergeCell ref="I17:J17"/>
    <mergeCell ref="E19:G19"/>
    <mergeCell ref="I19:J19"/>
    <mergeCell ref="E16:G16"/>
    <mergeCell ref="K16:L16"/>
    <mergeCell ref="I16:J16"/>
    <mergeCell ref="I18:J18"/>
    <mergeCell ref="C3:R3"/>
    <mergeCell ref="C4:R4"/>
    <mergeCell ref="D5:J5"/>
    <mergeCell ref="K5:Q5"/>
    <mergeCell ref="D6:J6"/>
    <mergeCell ref="K6:Q6"/>
    <mergeCell ref="D7:J7"/>
    <mergeCell ref="K7:Q7"/>
    <mergeCell ref="D8:J8"/>
    <mergeCell ref="K8:Q8"/>
    <mergeCell ref="E14:G14"/>
    <mergeCell ref="K14:L14"/>
    <mergeCell ref="D9:Q9"/>
    <mergeCell ref="P10:Q10"/>
    <mergeCell ref="M10:N10"/>
    <mergeCell ref="K10:L10"/>
    <mergeCell ref="M11:N11"/>
    <mergeCell ref="I10:J10"/>
    <mergeCell ref="E10:G10"/>
    <mergeCell ref="K11:L11"/>
    <mergeCell ref="P11:Q11"/>
    <mergeCell ref="E11:G11"/>
    <mergeCell ref="I11:J11"/>
    <mergeCell ref="E12:G12"/>
    <mergeCell ref="E13:G13"/>
    <mergeCell ref="M12:N12"/>
    <mergeCell ref="I14:J14"/>
    <mergeCell ref="K12:L12"/>
    <mergeCell ref="K13:L13"/>
    <mergeCell ref="I12:J12"/>
    <mergeCell ref="I13:J13"/>
    <mergeCell ref="P12:Q12"/>
    <mergeCell ref="P13:Q13"/>
    <mergeCell ref="P14:Q14"/>
    <mergeCell ref="P16:Q16"/>
    <mergeCell ref="M14:N14"/>
    <mergeCell ref="M16:N16"/>
    <mergeCell ref="M13:N13"/>
    <mergeCell ref="M15:N15"/>
    <mergeCell ref="P15:Q15"/>
    <mergeCell ref="P17:Q17"/>
    <mergeCell ref="K20:L20"/>
    <mergeCell ref="M17:N17"/>
    <mergeCell ref="M18:N18"/>
    <mergeCell ref="P18:Q18"/>
    <mergeCell ref="K18:L18"/>
    <mergeCell ref="K19:L19"/>
    <mergeCell ref="M19:N19"/>
    <mergeCell ref="P19:Q19"/>
    <mergeCell ref="K17:L17"/>
    <mergeCell ref="M20:N20"/>
    <mergeCell ref="P20:Q20"/>
    <mergeCell ref="K23:L23"/>
    <mergeCell ref="M23:N23"/>
    <mergeCell ref="P23:Q23"/>
    <mergeCell ref="E24:G24"/>
    <mergeCell ref="I24:J24"/>
    <mergeCell ref="K24:L24"/>
    <mergeCell ref="M24:N24"/>
    <mergeCell ref="P24:Q24"/>
  </mergeCells>
  <printOptions horizontalCentered="1"/>
  <pageMargins left="0" right="0" top="0" bottom="0" header="0" footer="0"/>
  <pageSetup paperSize="9" scale="9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6"/>
  <sheetViews>
    <sheetView rightToLeft="1" view="pageBreakPreview" topLeftCell="B3" zoomScaleNormal="80" zoomScaleSheetLayoutView="100" workbookViewId="0">
      <selection activeCell="E11" sqref="E11:N43"/>
    </sheetView>
  </sheetViews>
  <sheetFormatPr defaultRowHeight="14.25"/>
  <cols>
    <col min="1" max="2" width="30.75" style="65" customWidth="1"/>
    <col min="3" max="3" width="2.75" style="65" customWidth="1"/>
    <col min="4" max="4" width="6.375" customWidth="1"/>
    <col min="5" max="5" width="6.375" style="31" customWidth="1"/>
    <col min="6" max="18" width="6.375" customWidth="1"/>
    <col min="19" max="19" width="2.75" customWidth="1"/>
  </cols>
  <sheetData>
    <row r="1" spans="2:20" s="65" customFormat="1" ht="30" customHeight="1">
      <c r="E1" s="31"/>
    </row>
    <row r="2" spans="2:20" s="65" customFormat="1" ht="30" customHeight="1">
      <c r="E2" s="31"/>
    </row>
    <row r="3" spans="2:20" ht="24.95" customHeight="1">
      <c r="C3" s="368" t="str">
        <f>'نمودار پیشرفت زمانی ماهیانه '!$C$3</f>
        <v xml:space="preserve">گزارش ماهیانه  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</row>
    <row r="4" spans="2:20" ht="24.95" customHeight="1">
      <c r="C4" s="368" t="s">
        <v>250</v>
      </c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</row>
    <row r="5" spans="2:20" s="65" customFormat="1" ht="24.95" customHeight="1">
      <c r="C5" s="127"/>
      <c r="D5" s="426" t="str">
        <f>مشخصات!E5</f>
        <v xml:space="preserve">کارفرما : </v>
      </c>
      <c r="E5" s="426"/>
      <c r="F5" s="426"/>
      <c r="G5" s="426"/>
      <c r="H5" s="426"/>
      <c r="I5" s="426"/>
      <c r="J5" s="426"/>
      <c r="K5" s="426"/>
      <c r="L5" s="431" t="str">
        <f>مشخصات!K5</f>
        <v xml:space="preserve">شماره قرارداد :   </v>
      </c>
      <c r="M5" s="431"/>
      <c r="N5" s="431"/>
      <c r="O5" s="431"/>
      <c r="P5" s="431"/>
      <c r="Q5" s="431"/>
      <c r="R5" s="431"/>
    </row>
    <row r="6" spans="2:20" s="65" customFormat="1" ht="24.95" customHeight="1">
      <c r="C6" s="127"/>
      <c r="D6" s="426" t="str">
        <f>مشخصات!E6</f>
        <v xml:space="preserve">مشاور : </v>
      </c>
      <c r="E6" s="426"/>
      <c r="F6" s="426"/>
      <c r="G6" s="426"/>
      <c r="H6" s="426"/>
      <c r="I6" s="426"/>
      <c r="J6" s="426"/>
      <c r="K6" s="426"/>
      <c r="L6" s="431" t="str">
        <f>مشخصات!K6</f>
        <v xml:space="preserve">تاریخ قرارداد :      </v>
      </c>
      <c r="M6" s="431"/>
      <c r="N6" s="431"/>
      <c r="O6" s="431"/>
      <c r="P6" s="431"/>
      <c r="Q6" s="431"/>
      <c r="R6" s="431"/>
    </row>
    <row r="7" spans="2:20" s="65" customFormat="1" ht="24.95" customHeight="1">
      <c r="C7" s="127"/>
      <c r="D7" s="426" t="str">
        <f>مشخصات!E7</f>
        <v xml:space="preserve">پیمانکار: </v>
      </c>
      <c r="E7" s="426"/>
      <c r="F7" s="426"/>
      <c r="G7" s="426"/>
      <c r="H7" s="426"/>
      <c r="I7" s="426"/>
      <c r="J7" s="426"/>
      <c r="K7" s="426"/>
      <c r="L7" s="431" t="str">
        <f>مشخصات!K7</f>
        <v xml:space="preserve">تاریخ گزارش :  </v>
      </c>
      <c r="M7" s="431"/>
      <c r="N7" s="431"/>
      <c r="O7" s="431"/>
      <c r="P7" s="431"/>
      <c r="Q7" s="431"/>
      <c r="R7" s="431"/>
    </row>
    <row r="8" spans="2:20" s="65" customFormat="1" ht="24.95" customHeight="1">
      <c r="C8" s="127"/>
      <c r="D8" s="426" t="str">
        <f>مشخصات!E8</f>
        <v>مکان : م</v>
      </c>
      <c r="E8" s="426"/>
      <c r="F8" s="426"/>
      <c r="G8" s="426"/>
      <c r="H8" s="426"/>
      <c r="I8" s="426"/>
      <c r="J8" s="426"/>
      <c r="K8" s="426"/>
      <c r="L8" s="431" t="str">
        <f>مشخصات!K8</f>
        <v xml:space="preserve">شماره گزارش : </v>
      </c>
      <c r="M8" s="431"/>
      <c r="N8" s="431"/>
      <c r="O8" s="431"/>
      <c r="P8" s="431"/>
      <c r="Q8" s="431"/>
      <c r="R8" s="431"/>
    </row>
    <row r="9" spans="2:20" ht="35.1" customHeight="1">
      <c r="B9" s="6"/>
      <c r="C9" s="127"/>
      <c r="D9" s="565" t="s">
        <v>68</v>
      </c>
      <c r="E9" s="566"/>
      <c r="F9" s="566"/>
      <c r="G9" s="566"/>
      <c r="H9" s="566"/>
      <c r="I9" s="566"/>
      <c r="J9" s="566"/>
      <c r="K9" s="566"/>
      <c r="L9" s="566"/>
      <c r="M9" s="566"/>
      <c r="N9" s="566"/>
      <c r="O9" s="566"/>
      <c r="P9" s="566"/>
      <c r="Q9" s="566"/>
      <c r="R9" s="567"/>
      <c r="S9" s="27"/>
      <c r="T9" s="6"/>
    </row>
    <row r="10" spans="2:20" ht="35.1" customHeight="1">
      <c r="B10" s="6"/>
      <c r="C10" s="6"/>
      <c r="D10" s="139" t="s">
        <v>20</v>
      </c>
      <c r="E10" s="138" t="s">
        <v>29</v>
      </c>
      <c r="F10" s="138" t="s">
        <v>22</v>
      </c>
      <c r="G10" s="139" t="s">
        <v>217</v>
      </c>
      <c r="H10" s="139" t="s">
        <v>209</v>
      </c>
      <c r="I10" s="139" t="s">
        <v>210</v>
      </c>
      <c r="J10" s="139" t="s">
        <v>211</v>
      </c>
      <c r="K10" s="139" t="s">
        <v>212</v>
      </c>
      <c r="L10" s="277" t="s">
        <v>214</v>
      </c>
      <c r="M10" s="139" t="s">
        <v>213</v>
      </c>
      <c r="N10" s="139" t="s">
        <v>215</v>
      </c>
      <c r="O10" s="139" t="s">
        <v>216</v>
      </c>
      <c r="P10" s="139"/>
      <c r="Q10" s="139"/>
      <c r="R10" s="139"/>
      <c r="S10" s="27"/>
      <c r="T10" s="6"/>
    </row>
    <row r="11" spans="2:20" ht="32.1" customHeight="1">
      <c r="B11" s="6"/>
      <c r="C11" s="6"/>
      <c r="D11" s="141">
        <v>1</v>
      </c>
      <c r="E11" s="132"/>
      <c r="F11" s="132"/>
      <c r="G11" s="130"/>
      <c r="H11" s="130"/>
      <c r="I11" s="130"/>
      <c r="J11" s="130"/>
      <c r="K11" s="130"/>
      <c r="L11" s="130"/>
      <c r="M11" s="130"/>
      <c r="N11" s="28"/>
      <c r="O11" s="131"/>
      <c r="P11" s="131"/>
      <c r="Q11" s="28"/>
      <c r="R11" s="29"/>
      <c r="S11" s="27"/>
      <c r="T11" s="6"/>
    </row>
    <row r="12" spans="2:20" ht="32.1" customHeight="1">
      <c r="B12" s="6"/>
      <c r="C12" s="6"/>
      <c r="D12" s="141">
        <v>2</v>
      </c>
      <c r="E12" s="132"/>
      <c r="F12" s="132"/>
      <c r="G12" s="130"/>
      <c r="H12" s="130"/>
      <c r="I12" s="130"/>
      <c r="J12" s="130"/>
      <c r="K12" s="130"/>
      <c r="L12" s="130"/>
      <c r="M12" s="130"/>
      <c r="N12" s="28"/>
      <c r="O12" s="131"/>
      <c r="P12" s="131"/>
      <c r="Q12" s="28"/>
      <c r="R12" s="30"/>
      <c r="S12" s="27"/>
      <c r="T12" s="6"/>
    </row>
    <row r="13" spans="2:20" ht="32.1" customHeight="1">
      <c r="B13" s="6"/>
      <c r="C13" s="6"/>
      <c r="D13" s="141">
        <v>3</v>
      </c>
      <c r="E13" s="132"/>
      <c r="F13" s="132"/>
      <c r="G13" s="130"/>
      <c r="H13" s="130"/>
      <c r="I13" s="130"/>
      <c r="J13" s="130"/>
      <c r="K13" s="130"/>
      <c r="L13" s="130"/>
      <c r="M13" s="130"/>
      <c r="N13" s="28"/>
      <c r="O13" s="131"/>
      <c r="P13" s="131"/>
      <c r="Q13" s="28"/>
      <c r="R13" s="29"/>
      <c r="S13" s="27"/>
      <c r="T13" s="6"/>
    </row>
    <row r="14" spans="2:20" ht="32.1" customHeight="1">
      <c r="B14" s="6"/>
      <c r="C14" s="6"/>
      <c r="D14" s="141">
        <v>4</v>
      </c>
      <c r="E14" s="132"/>
      <c r="F14" s="132"/>
      <c r="G14" s="130"/>
      <c r="H14" s="130"/>
      <c r="I14" s="130"/>
      <c r="J14" s="130"/>
      <c r="K14" s="130"/>
      <c r="L14" s="130"/>
      <c r="M14" s="130"/>
      <c r="N14" s="28"/>
      <c r="O14" s="131"/>
      <c r="P14" s="131"/>
      <c r="Q14" s="28"/>
      <c r="R14" s="30"/>
      <c r="S14" s="27"/>
      <c r="T14" s="6"/>
    </row>
    <row r="15" spans="2:20" ht="32.1" customHeight="1">
      <c r="B15" s="6"/>
      <c r="C15" s="6"/>
      <c r="D15" s="141">
        <v>5</v>
      </c>
      <c r="E15" s="132"/>
      <c r="F15" s="132"/>
      <c r="G15" s="130"/>
      <c r="H15" s="130"/>
      <c r="I15" s="130"/>
      <c r="J15" s="130"/>
      <c r="K15" s="130"/>
      <c r="L15" s="130"/>
      <c r="M15" s="130"/>
      <c r="N15" s="28"/>
      <c r="O15" s="131"/>
      <c r="P15" s="131"/>
      <c r="Q15" s="28"/>
      <c r="R15" s="29"/>
      <c r="S15" s="27"/>
      <c r="T15" s="6"/>
    </row>
    <row r="16" spans="2:20" ht="32.1" customHeight="1">
      <c r="B16" s="6"/>
      <c r="C16" s="6"/>
      <c r="D16" s="141">
        <v>6</v>
      </c>
      <c r="E16" s="132"/>
      <c r="F16" s="132"/>
      <c r="G16" s="130"/>
      <c r="H16" s="130"/>
      <c r="I16" s="130"/>
      <c r="J16" s="130"/>
      <c r="K16" s="130"/>
      <c r="L16" s="130"/>
      <c r="M16" s="130"/>
      <c r="N16" s="28"/>
      <c r="O16" s="131"/>
      <c r="P16" s="131"/>
      <c r="Q16" s="28"/>
      <c r="R16" s="30"/>
      <c r="S16" s="27"/>
      <c r="T16" s="6"/>
    </row>
    <row r="17" spans="2:20" ht="32.1" customHeight="1">
      <c r="B17" s="6"/>
      <c r="C17" s="6"/>
      <c r="D17" s="141">
        <v>7</v>
      </c>
      <c r="E17" s="132"/>
      <c r="F17" s="132"/>
      <c r="G17" s="130"/>
      <c r="H17" s="130"/>
      <c r="I17" s="130"/>
      <c r="J17" s="130"/>
      <c r="K17" s="130"/>
      <c r="L17" s="130"/>
      <c r="M17" s="130"/>
      <c r="N17" s="28"/>
      <c r="O17" s="131"/>
      <c r="P17" s="131"/>
      <c r="Q17" s="28"/>
      <c r="R17" s="29"/>
      <c r="S17" s="27"/>
      <c r="T17" s="6"/>
    </row>
    <row r="18" spans="2:20" ht="32.1" customHeight="1">
      <c r="B18" s="6"/>
      <c r="C18" s="6"/>
      <c r="D18" s="141">
        <v>8</v>
      </c>
      <c r="E18" s="132"/>
      <c r="F18" s="132"/>
      <c r="G18" s="130"/>
      <c r="H18" s="130"/>
      <c r="I18" s="130"/>
      <c r="J18" s="130"/>
      <c r="K18" s="130"/>
      <c r="L18" s="130"/>
      <c r="M18" s="130"/>
      <c r="N18" s="28"/>
      <c r="O18" s="131"/>
      <c r="P18" s="131"/>
      <c r="Q18" s="28"/>
      <c r="R18" s="30"/>
      <c r="S18" s="27"/>
      <c r="T18" s="6"/>
    </row>
    <row r="19" spans="2:20" ht="32.1" customHeight="1">
      <c r="B19" s="6"/>
      <c r="C19" s="6"/>
      <c r="D19" s="141">
        <v>9</v>
      </c>
      <c r="E19" s="132"/>
      <c r="F19" s="132"/>
      <c r="G19" s="130"/>
      <c r="H19" s="130"/>
      <c r="I19" s="130"/>
      <c r="J19" s="130"/>
      <c r="K19" s="130"/>
      <c r="L19" s="130"/>
      <c r="M19" s="130"/>
      <c r="N19" s="28"/>
      <c r="O19" s="131"/>
      <c r="P19" s="131"/>
      <c r="Q19" s="28"/>
      <c r="R19" s="29"/>
      <c r="S19" s="27"/>
      <c r="T19" s="6"/>
    </row>
    <row r="20" spans="2:20" ht="32.1" customHeight="1">
      <c r="B20" s="6"/>
      <c r="C20" s="6"/>
      <c r="D20" s="141">
        <v>10</v>
      </c>
      <c r="E20" s="132"/>
      <c r="F20" s="132"/>
      <c r="G20" s="130"/>
      <c r="H20" s="130"/>
      <c r="I20" s="130"/>
      <c r="J20" s="130"/>
      <c r="K20" s="130"/>
      <c r="L20" s="130"/>
      <c r="M20" s="130"/>
      <c r="N20" s="28"/>
      <c r="O20" s="131"/>
      <c r="P20" s="131"/>
      <c r="Q20" s="28"/>
      <c r="R20" s="30"/>
      <c r="S20" s="27"/>
      <c r="T20" s="6"/>
    </row>
    <row r="21" spans="2:20" ht="32.1" customHeight="1">
      <c r="B21" s="6"/>
      <c r="C21" s="6"/>
      <c r="D21" s="141">
        <v>11</v>
      </c>
      <c r="E21" s="132"/>
      <c r="F21" s="132"/>
      <c r="G21" s="130"/>
      <c r="H21" s="130"/>
      <c r="I21" s="130"/>
      <c r="J21" s="130"/>
      <c r="K21" s="130"/>
      <c r="L21" s="130"/>
      <c r="M21" s="130"/>
      <c r="N21" s="28"/>
      <c r="O21" s="131"/>
      <c r="P21" s="131"/>
      <c r="Q21" s="28"/>
      <c r="R21" s="29"/>
      <c r="S21" s="27"/>
      <c r="T21" s="6"/>
    </row>
    <row r="22" spans="2:20" ht="32.1" customHeight="1">
      <c r="B22" s="6"/>
      <c r="C22" s="6"/>
      <c r="D22" s="141">
        <v>12</v>
      </c>
      <c r="E22" s="132"/>
      <c r="F22" s="132"/>
      <c r="G22" s="130"/>
      <c r="H22" s="130"/>
      <c r="I22" s="130"/>
      <c r="J22" s="130"/>
      <c r="K22" s="130"/>
      <c r="L22" s="130"/>
      <c r="M22" s="130"/>
      <c r="N22" s="28"/>
      <c r="O22" s="131"/>
      <c r="P22" s="131"/>
      <c r="Q22" s="28"/>
      <c r="R22" s="30"/>
      <c r="S22" s="27"/>
      <c r="T22" s="6"/>
    </row>
    <row r="23" spans="2:20" ht="32.1" customHeight="1">
      <c r="B23" s="6"/>
      <c r="C23" s="6"/>
      <c r="D23" s="141">
        <v>13</v>
      </c>
      <c r="E23" s="132"/>
      <c r="F23" s="132"/>
      <c r="G23" s="130"/>
      <c r="H23" s="130"/>
      <c r="I23" s="130"/>
      <c r="J23" s="130"/>
      <c r="K23" s="130"/>
      <c r="L23" s="130"/>
      <c r="M23" s="130"/>
      <c r="N23" s="28"/>
      <c r="O23" s="131"/>
      <c r="P23" s="131"/>
      <c r="Q23" s="28"/>
      <c r="R23" s="29"/>
      <c r="S23" s="27"/>
      <c r="T23" s="6"/>
    </row>
    <row r="24" spans="2:20" ht="32.1" customHeight="1">
      <c r="B24" s="6"/>
      <c r="C24" s="6"/>
      <c r="D24" s="141">
        <v>14</v>
      </c>
      <c r="E24" s="132"/>
      <c r="F24" s="132"/>
      <c r="G24" s="130"/>
      <c r="H24" s="130"/>
      <c r="I24" s="130"/>
      <c r="J24" s="130"/>
      <c r="K24" s="130"/>
      <c r="L24" s="130"/>
      <c r="M24" s="130"/>
      <c r="N24" s="28"/>
      <c r="O24" s="131"/>
      <c r="P24" s="131"/>
      <c r="Q24" s="28"/>
      <c r="R24" s="29"/>
      <c r="S24" s="27"/>
      <c r="T24" s="6"/>
    </row>
    <row r="25" spans="2:20" ht="32.1" customHeight="1">
      <c r="B25" s="6"/>
      <c r="C25" s="6"/>
      <c r="D25" s="141">
        <v>15</v>
      </c>
      <c r="E25" s="132"/>
      <c r="F25" s="132"/>
      <c r="G25" s="130"/>
      <c r="H25" s="130"/>
      <c r="I25" s="130"/>
      <c r="J25" s="130"/>
      <c r="K25" s="130"/>
      <c r="L25" s="130"/>
      <c r="M25" s="130"/>
      <c r="N25" s="28"/>
      <c r="O25" s="131"/>
      <c r="P25" s="131"/>
      <c r="Q25" s="28"/>
      <c r="R25" s="29"/>
      <c r="S25" s="27"/>
      <c r="T25" s="6"/>
    </row>
    <row r="26" spans="2:20" ht="32.1" customHeight="1">
      <c r="B26" s="6"/>
      <c r="C26" s="6"/>
      <c r="D26" s="141">
        <v>16</v>
      </c>
      <c r="E26" s="132"/>
      <c r="F26" s="132"/>
      <c r="G26" s="130"/>
      <c r="H26" s="130"/>
      <c r="I26" s="130"/>
      <c r="J26" s="130"/>
      <c r="K26" s="130"/>
      <c r="L26" s="130"/>
      <c r="M26" s="130"/>
      <c r="N26" s="28"/>
      <c r="O26" s="131"/>
      <c r="P26" s="131"/>
      <c r="Q26" s="28"/>
      <c r="R26" s="29"/>
      <c r="S26" s="27"/>
      <c r="T26" s="6"/>
    </row>
    <row r="27" spans="2:20" ht="32.1" customHeight="1">
      <c r="B27" s="6"/>
      <c r="C27" s="6"/>
      <c r="D27" s="141">
        <v>17</v>
      </c>
      <c r="E27" s="132"/>
      <c r="F27" s="132"/>
      <c r="G27" s="130"/>
      <c r="H27" s="130"/>
      <c r="I27" s="130"/>
      <c r="J27" s="130"/>
      <c r="K27" s="130"/>
      <c r="L27" s="130"/>
      <c r="M27" s="130"/>
      <c r="N27" s="28"/>
      <c r="O27" s="131"/>
      <c r="P27" s="131"/>
      <c r="Q27" s="28"/>
      <c r="R27" s="29"/>
      <c r="S27" s="27"/>
      <c r="T27" s="6"/>
    </row>
    <row r="28" spans="2:20" ht="32.1" customHeight="1">
      <c r="B28" s="6"/>
      <c r="C28" s="6"/>
      <c r="D28" s="141">
        <v>18</v>
      </c>
      <c r="E28" s="132"/>
      <c r="F28" s="132"/>
      <c r="G28" s="130"/>
      <c r="H28" s="130"/>
      <c r="I28" s="130"/>
      <c r="J28" s="130"/>
      <c r="K28" s="130"/>
      <c r="L28" s="130"/>
      <c r="M28" s="130"/>
      <c r="N28" s="28"/>
      <c r="O28" s="131"/>
      <c r="P28" s="131"/>
      <c r="Q28" s="28"/>
      <c r="R28" s="29"/>
      <c r="S28" s="27"/>
      <c r="T28" s="6"/>
    </row>
    <row r="29" spans="2:20" ht="32.1" customHeight="1">
      <c r="B29" s="6"/>
      <c r="C29" s="6"/>
      <c r="D29" s="141">
        <v>19</v>
      </c>
      <c r="E29" s="133"/>
      <c r="F29" s="132"/>
      <c r="G29" s="130"/>
      <c r="H29" s="130"/>
      <c r="I29" s="130"/>
      <c r="J29" s="130"/>
      <c r="K29" s="130"/>
      <c r="L29" s="130"/>
      <c r="M29" s="130"/>
      <c r="N29" s="28"/>
      <c r="O29" s="131"/>
      <c r="P29" s="131"/>
      <c r="Q29" s="28"/>
      <c r="R29" s="29"/>
      <c r="S29" s="27"/>
      <c r="T29" s="6"/>
    </row>
    <row r="30" spans="2:20" ht="32.1" customHeight="1">
      <c r="B30" s="6"/>
      <c r="C30" s="6"/>
      <c r="D30" s="141">
        <v>20</v>
      </c>
      <c r="E30" s="133"/>
      <c r="F30" s="132"/>
      <c r="G30" s="130"/>
      <c r="H30" s="130"/>
      <c r="I30" s="130"/>
      <c r="J30" s="130"/>
      <c r="K30" s="130"/>
      <c r="L30" s="130"/>
      <c r="M30" s="130"/>
      <c r="N30" s="28"/>
      <c r="O30" s="131"/>
      <c r="P30" s="131"/>
      <c r="Q30" s="28"/>
      <c r="R30" s="29"/>
      <c r="S30" s="27"/>
      <c r="T30" s="6"/>
    </row>
    <row r="31" spans="2:20" ht="32.1" customHeight="1">
      <c r="B31" s="6"/>
      <c r="C31" s="6"/>
      <c r="D31" s="141">
        <v>21</v>
      </c>
      <c r="E31" s="132"/>
      <c r="F31" s="132"/>
      <c r="G31" s="130"/>
      <c r="H31" s="130"/>
      <c r="I31" s="130"/>
      <c r="J31" s="130"/>
      <c r="K31" s="130"/>
      <c r="L31" s="130"/>
      <c r="M31" s="130"/>
      <c r="N31" s="28"/>
      <c r="O31" s="131"/>
      <c r="P31" s="131"/>
      <c r="Q31" s="28"/>
      <c r="R31" s="29"/>
      <c r="S31" s="27"/>
      <c r="T31" s="6"/>
    </row>
    <row r="32" spans="2:20" ht="32.1" customHeight="1">
      <c r="B32" s="6"/>
      <c r="C32" s="6"/>
      <c r="D32" s="141">
        <v>22</v>
      </c>
      <c r="E32" s="132"/>
      <c r="F32" s="132"/>
      <c r="G32" s="130"/>
      <c r="H32" s="130"/>
      <c r="I32" s="130"/>
      <c r="J32" s="130"/>
      <c r="K32" s="130"/>
      <c r="L32" s="130"/>
      <c r="M32" s="130"/>
      <c r="N32" s="28"/>
      <c r="O32" s="131"/>
      <c r="P32" s="131"/>
      <c r="Q32" s="28"/>
      <c r="R32" s="29"/>
      <c r="S32" s="27"/>
      <c r="T32" s="6"/>
    </row>
    <row r="33" spans="2:20" ht="32.1" customHeight="1">
      <c r="B33" s="6"/>
      <c r="C33" s="6"/>
      <c r="D33" s="141">
        <v>23</v>
      </c>
      <c r="E33" s="132"/>
      <c r="F33" s="132"/>
      <c r="G33" s="130"/>
      <c r="H33" s="130"/>
      <c r="I33" s="130"/>
      <c r="J33" s="130"/>
      <c r="K33" s="130"/>
      <c r="L33" s="130"/>
      <c r="M33" s="130"/>
      <c r="N33" s="28"/>
      <c r="O33" s="131"/>
      <c r="P33" s="131"/>
      <c r="Q33" s="28"/>
      <c r="R33" s="29"/>
      <c r="S33" s="27"/>
      <c r="T33" s="6"/>
    </row>
    <row r="34" spans="2:20" ht="32.1" customHeight="1">
      <c r="B34" s="6"/>
      <c r="C34" s="6"/>
      <c r="D34" s="141">
        <v>24</v>
      </c>
      <c r="E34" s="132"/>
      <c r="F34" s="132"/>
      <c r="G34" s="130"/>
      <c r="H34" s="130"/>
      <c r="I34" s="130"/>
      <c r="J34" s="130"/>
      <c r="K34" s="130"/>
      <c r="L34" s="130"/>
      <c r="M34" s="130"/>
      <c r="N34" s="28"/>
      <c r="O34" s="131"/>
      <c r="P34" s="131"/>
      <c r="Q34" s="28"/>
      <c r="R34" s="29"/>
      <c r="S34" s="27"/>
      <c r="T34" s="6"/>
    </row>
    <row r="35" spans="2:20" ht="32.1" customHeight="1">
      <c r="B35" s="6"/>
      <c r="C35" s="6"/>
      <c r="D35" s="141">
        <v>25</v>
      </c>
      <c r="E35" s="132"/>
      <c r="F35" s="132"/>
      <c r="G35" s="130"/>
      <c r="H35" s="130"/>
      <c r="I35" s="130"/>
      <c r="J35" s="130"/>
      <c r="K35" s="130"/>
      <c r="L35" s="130"/>
      <c r="M35" s="130"/>
      <c r="N35" s="28"/>
      <c r="O35" s="131"/>
      <c r="P35" s="131"/>
      <c r="Q35" s="28"/>
      <c r="R35" s="29"/>
      <c r="S35" s="27"/>
      <c r="T35" s="6"/>
    </row>
    <row r="36" spans="2:20" ht="32.1" customHeight="1">
      <c r="B36" s="6"/>
      <c r="C36" s="6"/>
      <c r="D36" s="141">
        <v>26</v>
      </c>
      <c r="E36" s="132"/>
      <c r="F36" s="132"/>
      <c r="G36" s="130"/>
      <c r="H36" s="130"/>
      <c r="I36" s="130"/>
      <c r="J36" s="130"/>
      <c r="K36" s="130"/>
      <c r="L36" s="130"/>
      <c r="M36" s="130"/>
      <c r="N36" s="28"/>
      <c r="O36" s="131"/>
      <c r="P36" s="131"/>
      <c r="Q36" s="28"/>
      <c r="R36" s="29"/>
      <c r="S36" s="27"/>
      <c r="T36" s="6"/>
    </row>
    <row r="37" spans="2:20" ht="32.1" customHeight="1">
      <c r="B37" s="6"/>
      <c r="C37" s="6"/>
      <c r="D37" s="141">
        <v>27</v>
      </c>
      <c r="E37" s="132"/>
      <c r="F37" s="132"/>
      <c r="G37" s="130"/>
      <c r="H37" s="130"/>
      <c r="I37" s="130"/>
      <c r="J37" s="130"/>
      <c r="K37" s="130"/>
      <c r="L37" s="130"/>
      <c r="M37" s="130"/>
      <c r="N37" s="28"/>
      <c r="O37" s="131"/>
      <c r="P37" s="131"/>
      <c r="Q37" s="28"/>
      <c r="R37" s="29"/>
      <c r="S37" s="27"/>
      <c r="T37" s="6"/>
    </row>
    <row r="38" spans="2:20" ht="32.1" customHeight="1">
      <c r="B38" s="6"/>
      <c r="C38" s="6"/>
      <c r="D38" s="141">
        <v>28</v>
      </c>
      <c r="E38" s="132"/>
      <c r="F38" s="132"/>
      <c r="G38" s="130"/>
      <c r="H38" s="130"/>
      <c r="I38" s="130"/>
      <c r="J38" s="130"/>
      <c r="K38" s="130"/>
      <c r="L38" s="130"/>
      <c r="M38" s="130"/>
      <c r="N38" s="28"/>
      <c r="O38" s="131"/>
      <c r="P38" s="131"/>
      <c r="Q38" s="28"/>
      <c r="R38" s="29"/>
      <c r="S38" s="27"/>
      <c r="T38" s="6"/>
    </row>
    <row r="39" spans="2:20" ht="32.1" customHeight="1">
      <c r="B39" s="6"/>
      <c r="C39" s="6"/>
      <c r="D39" s="141">
        <v>29</v>
      </c>
      <c r="E39" s="132"/>
      <c r="F39" s="132"/>
      <c r="G39" s="130"/>
      <c r="H39" s="130"/>
      <c r="I39" s="130"/>
      <c r="J39" s="130"/>
      <c r="K39" s="130"/>
      <c r="L39" s="130"/>
      <c r="M39" s="130"/>
      <c r="N39" s="28"/>
      <c r="O39" s="131"/>
      <c r="P39" s="131"/>
      <c r="Q39" s="28"/>
      <c r="R39" s="29"/>
      <c r="S39" s="27"/>
      <c r="T39" s="6"/>
    </row>
    <row r="40" spans="2:20" ht="32.1" customHeight="1">
      <c r="B40" s="6"/>
      <c r="C40" s="6"/>
      <c r="D40" s="141">
        <v>30</v>
      </c>
      <c r="E40" s="132"/>
      <c r="F40" s="132"/>
      <c r="G40" s="130"/>
      <c r="H40" s="130"/>
      <c r="I40" s="130"/>
      <c r="J40" s="130"/>
      <c r="K40" s="130"/>
      <c r="L40" s="130"/>
      <c r="M40" s="130"/>
      <c r="N40" s="28"/>
      <c r="O40" s="131"/>
      <c r="P40" s="131"/>
      <c r="Q40" s="28"/>
      <c r="R40" s="29"/>
      <c r="S40" s="27"/>
      <c r="T40" s="6"/>
    </row>
    <row r="41" spans="2:20" ht="32.1" customHeight="1">
      <c r="B41" s="6"/>
      <c r="C41" s="6"/>
      <c r="D41" s="141">
        <v>31</v>
      </c>
      <c r="E41" s="132"/>
      <c r="F41" s="132"/>
      <c r="G41" s="130"/>
      <c r="H41" s="130"/>
      <c r="I41" s="130"/>
      <c r="J41" s="130"/>
      <c r="K41" s="130"/>
      <c r="L41" s="130"/>
      <c r="M41" s="130"/>
      <c r="N41" s="28"/>
      <c r="O41" s="131"/>
      <c r="P41" s="131"/>
      <c r="Q41" s="28"/>
      <c r="R41" s="29"/>
      <c r="S41" s="27"/>
      <c r="T41" s="6"/>
    </row>
    <row r="42" spans="2:20" ht="32.1" customHeight="1">
      <c r="B42" s="6"/>
      <c r="C42" s="6"/>
      <c r="D42" s="141">
        <v>32</v>
      </c>
      <c r="E42" s="133"/>
      <c r="F42" s="132"/>
      <c r="G42" s="130"/>
      <c r="H42" s="130"/>
      <c r="I42" s="130"/>
      <c r="J42" s="130"/>
      <c r="K42" s="130"/>
      <c r="L42" s="130"/>
      <c r="M42" s="130"/>
      <c r="N42" s="28"/>
      <c r="O42" s="131"/>
      <c r="P42" s="131"/>
      <c r="Q42" s="28"/>
      <c r="R42" s="29"/>
      <c r="S42" s="27"/>
      <c r="T42" s="6"/>
    </row>
    <row r="43" spans="2:20" ht="32.1" customHeight="1">
      <c r="B43" s="6"/>
      <c r="C43" s="6"/>
      <c r="D43" s="141">
        <v>33</v>
      </c>
      <c r="E43" s="133"/>
      <c r="F43" s="132"/>
      <c r="G43" s="130"/>
      <c r="H43" s="130"/>
      <c r="I43" s="130"/>
      <c r="J43" s="130"/>
      <c r="K43" s="130"/>
      <c r="L43" s="130"/>
      <c r="M43" s="130"/>
      <c r="N43" s="28"/>
      <c r="O43" s="131"/>
      <c r="P43" s="131"/>
      <c r="Q43" s="28"/>
      <c r="R43" s="29"/>
      <c r="S43" s="27"/>
      <c r="T43" s="6"/>
    </row>
    <row r="44" spans="2:20" ht="35.1" customHeight="1">
      <c r="B44" s="6"/>
      <c r="C44" s="6"/>
      <c r="D44" s="568" t="s">
        <v>30</v>
      </c>
      <c r="E44" s="568"/>
      <c r="F44" s="134"/>
      <c r="G44" s="174">
        <f>SUM(G11:G43)</f>
        <v>0</v>
      </c>
      <c r="H44" s="174">
        <f t="shared" ref="H44" si="0">SUM(H11:H43)</f>
        <v>0</v>
      </c>
      <c r="I44" s="174">
        <f t="shared" ref="I44:N44" si="1">SUM(I11:I43)</f>
        <v>0</v>
      </c>
      <c r="J44" s="174">
        <f t="shared" si="1"/>
        <v>0</v>
      </c>
      <c r="K44" s="174">
        <f t="shared" si="1"/>
        <v>0</v>
      </c>
      <c r="L44" s="174">
        <f t="shared" si="1"/>
        <v>0</v>
      </c>
      <c r="M44" s="174">
        <f t="shared" si="1"/>
        <v>0</v>
      </c>
      <c r="N44" s="174">
        <f t="shared" si="1"/>
        <v>0</v>
      </c>
      <c r="O44" s="174"/>
      <c r="P44" s="174"/>
      <c r="Q44" s="174"/>
      <c r="R44" s="174"/>
      <c r="S44" s="27"/>
      <c r="T44" s="6"/>
    </row>
    <row r="45" spans="2:20" ht="15" customHeight="1">
      <c r="B45" s="6"/>
      <c r="C45" s="6"/>
      <c r="D45" s="6"/>
      <c r="E45" s="564"/>
      <c r="F45" s="564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564"/>
      <c r="S45" s="6"/>
      <c r="T45" s="6"/>
    </row>
    <row r="46" spans="2:20">
      <c r="D46" s="6"/>
      <c r="E46" s="135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</row>
  </sheetData>
  <mergeCells count="13">
    <mergeCell ref="C3:S3"/>
    <mergeCell ref="C4:S4"/>
    <mergeCell ref="E45:R45"/>
    <mergeCell ref="D5:K5"/>
    <mergeCell ref="D6:K6"/>
    <mergeCell ref="D7:K7"/>
    <mergeCell ref="D8:K8"/>
    <mergeCell ref="D9:R9"/>
    <mergeCell ref="L7:R7"/>
    <mergeCell ref="L8:R8"/>
    <mergeCell ref="D44:E44"/>
    <mergeCell ref="L5:R5"/>
    <mergeCell ref="L6:R6"/>
  </mergeCells>
  <printOptions horizontalCentered="1"/>
  <pageMargins left="0" right="0" top="0" bottom="0" header="0" footer="0"/>
  <pageSetup paperSize="9" scale="90" orientation="portrait" r:id="rId1"/>
  <rowBreaks count="1" manualBreakCount="1">
    <brk id="30" min="2" max="18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3"/>
  <sheetViews>
    <sheetView rightToLeft="1" view="pageBreakPreview" topLeftCell="B1" zoomScaleNormal="10" zoomScaleSheetLayoutView="100" workbookViewId="0">
      <selection activeCell="C4" sqref="C4:R4"/>
    </sheetView>
  </sheetViews>
  <sheetFormatPr defaultColWidth="9" defaultRowHeight="14.25"/>
  <cols>
    <col min="1" max="2" width="30.75" style="65" customWidth="1"/>
    <col min="3" max="3" width="2.75" style="19" customWidth="1"/>
    <col min="4" max="4" width="6.75" style="31" customWidth="1"/>
    <col min="5" max="17" width="6.75" style="19" customWidth="1"/>
    <col min="18" max="18" width="2.75" style="19" customWidth="1"/>
    <col min="19" max="16384" width="9" style="19"/>
  </cols>
  <sheetData>
    <row r="1" spans="2:19" s="65" customFormat="1" ht="30" customHeight="1">
      <c r="D1" s="31"/>
    </row>
    <row r="2" spans="2:19" s="65" customFormat="1" ht="30" customHeight="1">
      <c r="D2" s="31"/>
    </row>
    <row r="3" spans="2:19" ht="24.95" customHeight="1">
      <c r="C3" s="368" t="str">
        <f>'نمودار پیشرفت زمانی ماهیانه '!$C$3</f>
        <v xml:space="preserve">گزارش ماهیانه  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</row>
    <row r="4" spans="2:19" ht="24.95" customHeight="1">
      <c r="C4" s="368" t="s">
        <v>250</v>
      </c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</row>
    <row r="5" spans="2:19" ht="24.95" customHeight="1">
      <c r="C5" s="114"/>
      <c r="D5" s="426" t="str">
        <f>مشخصات!E5</f>
        <v xml:space="preserve">کارفرما : </v>
      </c>
      <c r="E5" s="426"/>
      <c r="F5" s="426"/>
      <c r="G5" s="426"/>
      <c r="H5" s="426"/>
      <c r="I5" s="426"/>
      <c r="J5" s="426"/>
      <c r="K5" s="431" t="str">
        <f>مشخصات!K5</f>
        <v xml:space="preserve">شماره قرارداد :   </v>
      </c>
      <c r="L5" s="431"/>
      <c r="M5" s="431"/>
      <c r="N5" s="431"/>
      <c r="O5" s="431"/>
      <c r="P5" s="431"/>
      <c r="Q5" s="431"/>
      <c r="R5" s="65"/>
    </row>
    <row r="6" spans="2:19" s="65" customFormat="1" ht="24.95" customHeight="1">
      <c r="C6" s="114"/>
      <c r="D6" s="426" t="str">
        <f>مشخصات!E6</f>
        <v xml:space="preserve">مشاور : </v>
      </c>
      <c r="E6" s="426"/>
      <c r="F6" s="426"/>
      <c r="G6" s="426"/>
      <c r="H6" s="426"/>
      <c r="I6" s="426"/>
      <c r="J6" s="426"/>
      <c r="K6" s="431" t="str">
        <f>مشخصات!K6</f>
        <v xml:space="preserve">تاریخ قرارداد :      </v>
      </c>
      <c r="L6" s="431"/>
      <c r="M6" s="431"/>
      <c r="N6" s="431"/>
      <c r="O6" s="431"/>
      <c r="P6" s="431"/>
      <c r="Q6" s="431"/>
    </row>
    <row r="7" spans="2:19" s="65" customFormat="1" ht="24.95" customHeight="1">
      <c r="C7" s="114"/>
      <c r="D7" s="426" t="str">
        <f>مشخصات!E7</f>
        <v xml:space="preserve">پیمانکار: </v>
      </c>
      <c r="E7" s="426"/>
      <c r="F7" s="426"/>
      <c r="G7" s="426"/>
      <c r="H7" s="426"/>
      <c r="I7" s="426"/>
      <c r="J7" s="426"/>
      <c r="K7" s="431" t="str">
        <f>مشخصات!K7</f>
        <v xml:space="preserve">تاریخ گزارش :  </v>
      </c>
      <c r="L7" s="431"/>
      <c r="M7" s="431"/>
      <c r="N7" s="431"/>
      <c r="O7" s="431"/>
      <c r="P7" s="431"/>
      <c r="Q7" s="431"/>
    </row>
    <row r="8" spans="2:19" ht="24.95" customHeight="1">
      <c r="C8" s="114"/>
      <c r="D8" s="426" t="str">
        <f>مشخصات!E8</f>
        <v>مکان : م</v>
      </c>
      <c r="E8" s="426"/>
      <c r="F8" s="426"/>
      <c r="G8" s="426"/>
      <c r="H8" s="426"/>
      <c r="I8" s="426"/>
      <c r="J8" s="426"/>
      <c r="K8" s="431" t="str">
        <f>مشخصات!K8</f>
        <v xml:space="preserve">شماره گزارش : </v>
      </c>
      <c r="L8" s="431"/>
      <c r="M8" s="431"/>
      <c r="N8" s="431"/>
      <c r="O8" s="431"/>
      <c r="P8" s="431"/>
      <c r="Q8" s="431"/>
      <c r="R8" s="65"/>
    </row>
    <row r="9" spans="2:19" ht="35.1" customHeight="1">
      <c r="B9" s="6"/>
      <c r="C9" s="136"/>
      <c r="D9" s="565" t="s">
        <v>67</v>
      </c>
      <c r="E9" s="566"/>
      <c r="F9" s="566"/>
      <c r="G9" s="566"/>
      <c r="H9" s="566"/>
      <c r="I9" s="566"/>
      <c r="J9" s="566"/>
      <c r="K9" s="566"/>
      <c r="L9" s="566"/>
      <c r="M9" s="566"/>
      <c r="N9" s="566"/>
      <c r="O9" s="566"/>
      <c r="P9" s="566"/>
      <c r="Q9" s="567"/>
      <c r="R9" s="27"/>
      <c r="S9" s="6"/>
    </row>
    <row r="10" spans="2:19" ht="35.1" customHeight="1">
      <c r="B10" s="6"/>
      <c r="C10" s="26"/>
      <c r="D10" s="570"/>
      <c r="E10" s="569"/>
      <c r="F10" s="569"/>
      <c r="G10" s="569"/>
      <c r="H10" s="569"/>
      <c r="I10" s="569"/>
      <c r="J10" s="569"/>
      <c r="K10" s="569"/>
      <c r="L10" s="569"/>
      <c r="M10" s="569"/>
      <c r="N10" s="569"/>
      <c r="O10" s="569"/>
      <c r="P10" s="569"/>
      <c r="Q10" s="571"/>
      <c r="R10" s="27"/>
      <c r="S10" s="6"/>
    </row>
    <row r="11" spans="2:19" ht="35.1" customHeight="1">
      <c r="B11" s="6"/>
      <c r="C11" s="137"/>
      <c r="D11" s="570"/>
      <c r="E11" s="569"/>
      <c r="F11" s="569"/>
      <c r="G11" s="569"/>
      <c r="H11" s="569"/>
      <c r="I11" s="569"/>
      <c r="J11" s="569"/>
      <c r="K11" s="569"/>
      <c r="L11" s="569"/>
      <c r="M11" s="569"/>
      <c r="N11" s="569"/>
      <c r="O11" s="569"/>
      <c r="P11" s="569"/>
      <c r="Q11" s="571"/>
      <c r="R11" s="27"/>
      <c r="S11" s="6"/>
    </row>
    <row r="12" spans="2:19" ht="35.1" customHeight="1">
      <c r="B12" s="6"/>
      <c r="C12" s="40"/>
      <c r="D12" s="570"/>
      <c r="E12" s="569"/>
      <c r="F12" s="569"/>
      <c r="G12" s="569"/>
      <c r="H12" s="569"/>
      <c r="I12" s="569"/>
      <c r="J12" s="569"/>
      <c r="K12" s="569"/>
      <c r="L12" s="569"/>
      <c r="M12" s="569"/>
      <c r="N12" s="569"/>
      <c r="O12" s="569"/>
      <c r="P12" s="569"/>
      <c r="Q12" s="571"/>
      <c r="R12" s="27"/>
      <c r="S12" s="6"/>
    </row>
    <row r="13" spans="2:19" ht="35.1" customHeight="1">
      <c r="B13" s="6"/>
      <c r="C13" s="40"/>
      <c r="D13" s="570"/>
      <c r="E13" s="569"/>
      <c r="F13" s="569"/>
      <c r="G13" s="569"/>
      <c r="H13" s="569"/>
      <c r="I13" s="569"/>
      <c r="J13" s="569"/>
      <c r="K13" s="569"/>
      <c r="L13" s="569"/>
      <c r="M13" s="569"/>
      <c r="N13" s="569"/>
      <c r="O13" s="569"/>
      <c r="P13" s="569"/>
      <c r="Q13" s="571"/>
      <c r="R13" s="27"/>
      <c r="S13" s="6"/>
    </row>
    <row r="14" spans="2:19" ht="35.1" customHeight="1">
      <c r="B14" s="6"/>
      <c r="C14" s="40"/>
      <c r="D14" s="570"/>
      <c r="E14" s="569"/>
      <c r="F14" s="569"/>
      <c r="G14" s="569"/>
      <c r="H14" s="569"/>
      <c r="I14" s="569"/>
      <c r="J14" s="569"/>
      <c r="K14" s="569"/>
      <c r="L14" s="569"/>
      <c r="M14" s="569"/>
      <c r="N14" s="569"/>
      <c r="O14" s="569"/>
      <c r="P14" s="569"/>
      <c r="Q14" s="571"/>
      <c r="R14" s="27"/>
      <c r="S14" s="6"/>
    </row>
    <row r="15" spans="2:19" ht="35.1" customHeight="1">
      <c r="B15" s="6"/>
      <c r="C15" s="40"/>
      <c r="D15" s="570"/>
      <c r="E15" s="569"/>
      <c r="F15" s="569"/>
      <c r="G15" s="569"/>
      <c r="H15" s="569"/>
      <c r="I15" s="569"/>
      <c r="J15" s="569"/>
      <c r="K15" s="569"/>
      <c r="L15" s="569"/>
      <c r="M15" s="569"/>
      <c r="N15" s="569"/>
      <c r="O15" s="569"/>
      <c r="P15" s="569"/>
      <c r="Q15" s="571"/>
      <c r="R15" s="27"/>
      <c r="S15" s="6"/>
    </row>
    <row r="16" spans="2:19" ht="35.1" customHeight="1">
      <c r="B16" s="6"/>
      <c r="C16" s="40"/>
      <c r="D16" s="570"/>
      <c r="E16" s="569"/>
      <c r="F16" s="569"/>
      <c r="G16" s="569"/>
      <c r="H16" s="569"/>
      <c r="I16" s="569"/>
      <c r="J16" s="569"/>
      <c r="K16" s="569"/>
      <c r="L16" s="569"/>
      <c r="M16" s="569"/>
      <c r="N16" s="569"/>
      <c r="O16" s="569"/>
      <c r="P16" s="569"/>
      <c r="Q16" s="571"/>
      <c r="R16" s="27"/>
      <c r="S16" s="6"/>
    </row>
    <row r="17" spans="2:26" ht="35.1" customHeight="1">
      <c r="B17" s="6"/>
      <c r="C17" s="40"/>
      <c r="D17" s="570"/>
      <c r="E17" s="569"/>
      <c r="F17" s="569"/>
      <c r="G17" s="569"/>
      <c r="H17" s="569"/>
      <c r="I17" s="569"/>
      <c r="J17" s="569"/>
      <c r="K17" s="569"/>
      <c r="L17" s="569"/>
      <c r="M17" s="569"/>
      <c r="N17" s="569"/>
      <c r="O17" s="569"/>
      <c r="P17" s="569"/>
      <c r="Q17" s="571"/>
      <c r="R17" s="27"/>
      <c r="S17" s="6"/>
    </row>
    <row r="18" spans="2:26" ht="35.1" customHeight="1">
      <c r="B18" s="6"/>
      <c r="C18" s="40"/>
      <c r="D18" s="570"/>
      <c r="E18" s="569"/>
      <c r="F18" s="569"/>
      <c r="G18" s="569"/>
      <c r="H18" s="569"/>
      <c r="I18" s="569"/>
      <c r="J18" s="569"/>
      <c r="K18" s="569"/>
      <c r="L18" s="569"/>
      <c r="M18" s="569"/>
      <c r="N18" s="569"/>
      <c r="O18" s="569"/>
      <c r="P18" s="569"/>
      <c r="Q18" s="571"/>
      <c r="R18" s="27"/>
      <c r="S18" s="6"/>
    </row>
    <row r="19" spans="2:26" ht="35.1" customHeight="1">
      <c r="B19" s="6"/>
      <c r="C19" s="40"/>
      <c r="D19" s="570"/>
      <c r="E19" s="569"/>
      <c r="F19" s="569"/>
      <c r="G19" s="569"/>
      <c r="H19" s="569"/>
      <c r="I19" s="569"/>
      <c r="J19" s="569"/>
      <c r="K19" s="569"/>
      <c r="L19" s="569"/>
      <c r="M19" s="569"/>
      <c r="N19" s="569"/>
      <c r="O19" s="569"/>
      <c r="P19" s="569"/>
      <c r="Q19" s="571"/>
      <c r="R19" s="27"/>
      <c r="S19" s="6"/>
    </row>
    <row r="20" spans="2:26" ht="35.1" customHeight="1">
      <c r="B20" s="6"/>
      <c r="C20" s="40"/>
      <c r="D20" s="570"/>
      <c r="E20" s="569"/>
      <c r="F20" s="569"/>
      <c r="G20" s="569"/>
      <c r="H20" s="569"/>
      <c r="I20" s="569"/>
      <c r="J20" s="569"/>
      <c r="K20" s="569"/>
      <c r="L20" s="569"/>
      <c r="M20" s="569"/>
      <c r="N20" s="569"/>
      <c r="O20" s="569"/>
      <c r="P20" s="569"/>
      <c r="Q20" s="571"/>
      <c r="R20" s="27"/>
      <c r="S20" s="6"/>
    </row>
    <row r="21" spans="2:26" s="65" customFormat="1" ht="35.1" customHeight="1">
      <c r="B21" s="6"/>
      <c r="C21" s="40"/>
      <c r="D21" s="570"/>
      <c r="E21" s="569"/>
      <c r="F21" s="569"/>
      <c r="G21" s="569"/>
      <c r="H21" s="569"/>
      <c r="I21" s="569"/>
      <c r="J21" s="569"/>
      <c r="K21" s="569"/>
      <c r="L21" s="569"/>
      <c r="M21" s="569"/>
      <c r="N21" s="569"/>
      <c r="O21" s="569"/>
      <c r="P21" s="569"/>
      <c r="Q21" s="571"/>
      <c r="R21" s="27"/>
      <c r="S21" s="6"/>
    </row>
    <row r="22" spans="2:26" s="65" customFormat="1" ht="35.1" customHeight="1">
      <c r="B22" s="6"/>
      <c r="C22" s="40"/>
      <c r="D22" s="570"/>
      <c r="E22" s="569"/>
      <c r="F22" s="569"/>
      <c r="G22" s="569"/>
      <c r="H22" s="569"/>
      <c r="I22" s="569"/>
      <c r="J22" s="569"/>
      <c r="K22" s="569"/>
      <c r="L22" s="569"/>
      <c r="M22" s="569"/>
      <c r="N22" s="569"/>
      <c r="O22" s="569"/>
      <c r="P22" s="569"/>
      <c r="Q22" s="571"/>
      <c r="R22" s="27"/>
      <c r="S22" s="6"/>
    </row>
    <row r="23" spans="2:26" s="65" customFormat="1" ht="35.1" customHeight="1">
      <c r="B23" s="6"/>
      <c r="C23" s="40"/>
      <c r="D23" s="570"/>
      <c r="E23" s="569"/>
      <c r="F23" s="569"/>
      <c r="G23" s="569"/>
      <c r="H23" s="569"/>
      <c r="I23" s="569"/>
      <c r="J23" s="569"/>
      <c r="K23" s="569"/>
      <c r="L23" s="569"/>
      <c r="M23" s="569"/>
      <c r="N23" s="569"/>
      <c r="O23" s="569"/>
      <c r="P23" s="569"/>
      <c r="Q23" s="571"/>
      <c r="R23" s="27"/>
      <c r="S23" s="6"/>
    </row>
    <row r="24" spans="2:26" s="65" customFormat="1" ht="35.1" customHeight="1">
      <c r="B24" s="6"/>
      <c r="C24" s="40"/>
      <c r="D24" s="570"/>
      <c r="E24" s="569"/>
      <c r="F24" s="569"/>
      <c r="G24" s="569"/>
      <c r="H24" s="569"/>
      <c r="I24" s="569"/>
      <c r="J24" s="569"/>
      <c r="K24" s="569"/>
      <c r="L24" s="569"/>
      <c r="M24" s="569"/>
      <c r="N24" s="569"/>
      <c r="O24" s="569"/>
      <c r="P24" s="569"/>
      <c r="Q24" s="571"/>
      <c r="R24" s="27"/>
      <c r="S24" s="6"/>
    </row>
    <row r="25" spans="2:26" s="65" customFormat="1" ht="35.1" customHeight="1">
      <c r="B25" s="6"/>
      <c r="C25" s="40"/>
      <c r="D25" s="570"/>
      <c r="E25" s="569"/>
      <c r="F25" s="569"/>
      <c r="G25" s="569"/>
      <c r="H25" s="569"/>
      <c r="I25" s="569"/>
      <c r="J25" s="569"/>
      <c r="K25" s="569"/>
      <c r="L25" s="569"/>
      <c r="M25" s="569"/>
      <c r="N25" s="569"/>
      <c r="O25" s="569"/>
      <c r="P25" s="569"/>
      <c r="Q25" s="571"/>
      <c r="R25" s="27"/>
      <c r="S25" s="6"/>
    </row>
    <row r="26" spans="2:26" ht="35.1" customHeight="1">
      <c r="B26" s="6"/>
      <c r="C26" s="40"/>
      <c r="D26" s="570"/>
      <c r="E26" s="569"/>
      <c r="F26" s="569"/>
      <c r="G26" s="569"/>
      <c r="H26" s="569"/>
      <c r="I26" s="569"/>
      <c r="J26" s="569"/>
      <c r="K26" s="569"/>
      <c r="L26" s="569"/>
      <c r="M26" s="569"/>
      <c r="N26" s="569"/>
      <c r="O26" s="569"/>
      <c r="P26" s="569"/>
      <c r="Q26" s="571"/>
      <c r="R26" s="27"/>
      <c r="S26" s="6"/>
    </row>
    <row r="27" spans="2:26" s="65" customFormat="1" ht="35.1" customHeight="1">
      <c r="B27" s="6"/>
      <c r="C27" s="40"/>
      <c r="D27" s="572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4"/>
      <c r="R27" s="27"/>
      <c r="S27" s="6"/>
    </row>
    <row r="28" spans="2:26" ht="15" customHeight="1">
      <c r="B28" s="6"/>
      <c r="C28" s="40"/>
      <c r="D28" s="569"/>
      <c r="E28" s="569"/>
      <c r="F28" s="569"/>
      <c r="G28" s="569"/>
      <c r="H28" s="569"/>
      <c r="I28" s="569"/>
      <c r="J28" s="569"/>
      <c r="K28" s="569"/>
      <c r="L28" s="569"/>
      <c r="M28" s="569"/>
      <c r="N28" s="569"/>
      <c r="O28" s="569"/>
      <c r="P28" s="569"/>
      <c r="Q28" s="569"/>
      <c r="R28" s="27"/>
      <c r="S28" s="6"/>
    </row>
    <row r="29" spans="2:26" ht="35.1" customHeight="1">
      <c r="B29" s="6"/>
      <c r="C29" s="40"/>
      <c r="D29" s="569"/>
      <c r="E29" s="569"/>
      <c r="F29" s="569"/>
      <c r="G29" s="569"/>
      <c r="H29" s="569"/>
      <c r="I29" s="569"/>
      <c r="J29" s="569"/>
      <c r="K29" s="569"/>
      <c r="L29" s="569"/>
      <c r="M29" s="569"/>
      <c r="N29" s="569"/>
      <c r="O29" s="569"/>
      <c r="P29" s="569"/>
      <c r="Q29" s="569"/>
      <c r="R29" s="27"/>
      <c r="S29" s="6"/>
      <c r="Z29" s="41"/>
    </row>
    <row r="30" spans="2:26" ht="35.1" customHeight="1">
      <c r="B30" s="6"/>
      <c r="C30" s="40"/>
      <c r="D30" s="569"/>
      <c r="E30" s="569"/>
      <c r="F30" s="569"/>
      <c r="G30" s="569"/>
      <c r="H30" s="569"/>
      <c r="I30" s="569"/>
      <c r="J30" s="569"/>
      <c r="K30" s="569"/>
      <c r="L30" s="569"/>
      <c r="M30" s="569"/>
      <c r="N30" s="569"/>
      <c r="O30" s="569"/>
      <c r="P30" s="569"/>
      <c r="Q30" s="569"/>
      <c r="R30" s="27"/>
      <c r="S30" s="6"/>
      <c r="Z30" s="41"/>
    </row>
    <row r="31" spans="2:26" s="65" customFormat="1" ht="35.1" customHeight="1">
      <c r="B31" s="6"/>
      <c r="C31" s="40"/>
      <c r="D31" s="569"/>
      <c r="E31" s="569"/>
      <c r="F31" s="569"/>
      <c r="G31" s="569"/>
      <c r="H31" s="569"/>
      <c r="I31" s="569"/>
      <c r="J31" s="569"/>
      <c r="K31" s="569"/>
      <c r="L31" s="569"/>
      <c r="M31" s="569"/>
      <c r="N31" s="569"/>
      <c r="O31" s="569"/>
      <c r="P31" s="569"/>
      <c r="Q31" s="569"/>
      <c r="R31" s="27"/>
      <c r="S31" s="6"/>
    </row>
    <row r="32" spans="2:26" ht="15" customHeight="1">
      <c r="B32" s="6"/>
      <c r="C32" s="40"/>
      <c r="D32" s="569"/>
      <c r="E32" s="569"/>
      <c r="F32" s="569"/>
      <c r="G32" s="569"/>
      <c r="H32" s="569"/>
      <c r="I32" s="569"/>
      <c r="J32" s="569"/>
      <c r="K32" s="569"/>
      <c r="L32" s="569"/>
      <c r="M32" s="569"/>
      <c r="N32" s="569"/>
      <c r="O32" s="569"/>
      <c r="P32" s="569"/>
      <c r="Q32" s="569"/>
      <c r="R32" s="27"/>
      <c r="S32" s="6"/>
      <c r="Z32" s="41"/>
    </row>
    <row r="33" spans="2:2">
      <c r="B33" s="6"/>
    </row>
  </sheetData>
  <mergeCells count="34">
    <mergeCell ref="D7:J7"/>
    <mergeCell ref="K7:Q7"/>
    <mergeCell ref="D8:J8"/>
    <mergeCell ref="K8:Q8"/>
    <mergeCell ref="D13:Q13"/>
    <mergeCell ref="D9:Q9"/>
    <mergeCell ref="D10:Q10"/>
    <mergeCell ref="D11:Q11"/>
    <mergeCell ref="D12:Q12"/>
    <mergeCell ref="C3:R3"/>
    <mergeCell ref="C4:R4"/>
    <mergeCell ref="D5:J5"/>
    <mergeCell ref="K5:Q5"/>
    <mergeCell ref="D6:J6"/>
    <mergeCell ref="K6:Q6"/>
    <mergeCell ref="D19:Q19"/>
    <mergeCell ref="D18:Q18"/>
    <mergeCell ref="D14:Q14"/>
    <mergeCell ref="D15:Q15"/>
    <mergeCell ref="D16:Q16"/>
    <mergeCell ref="D17:Q17"/>
    <mergeCell ref="D20:Q20"/>
    <mergeCell ref="D26:Q26"/>
    <mergeCell ref="D28:Q28"/>
    <mergeCell ref="D29:Q29"/>
    <mergeCell ref="D24:Q24"/>
    <mergeCell ref="D25:Q25"/>
    <mergeCell ref="D30:Q30"/>
    <mergeCell ref="D32:Q32"/>
    <mergeCell ref="D31:Q31"/>
    <mergeCell ref="D21:Q21"/>
    <mergeCell ref="D22:Q22"/>
    <mergeCell ref="D23:Q23"/>
    <mergeCell ref="D27:Q27"/>
  </mergeCells>
  <printOptions horizontalCentered="1"/>
  <pageMargins left="0" right="0" top="0" bottom="0" header="0" footer="0"/>
  <pageSetup paperSize="9" scale="9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1"/>
  <sheetViews>
    <sheetView rightToLeft="1" view="pageBreakPreview" topLeftCell="A7" zoomScale="80" zoomScaleSheetLayoutView="80" workbookViewId="0">
      <selection activeCell="C11" sqref="C11"/>
    </sheetView>
  </sheetViews>
  <sheetFormatPr defaultRowHeight="14.25"/>
  <cols>
    <col min="1" max="2" width="30.75" style="65" customWidth="1"/>
    <col min="3" max="3" width="102.75" customWidth="1"/>
    <col min="4" max="4" width="9" customWidth="1"/>
    <col min="5" max="5" width="53" hidden="1" customWidth="1"/>
    <col min="6" max="6" width="9" customWidth="1"/>
    <col min="9" max="9" width="16" customWidth="1"/>
  </cols>
  <sheetData>
    <row r="1" spans="3:11" s="65" customFormat="1" ht="30" customHeight="1"/>
    <row r="2" spans="3:11" s="65" customFormat="1" ht="30" customHeight="1" thickBot="1"/>
    <row r="3" spans="3:11" ht="86.25" customHeight="1">
      <c r="C3" s="16" t="s">
        <v>129</v>
      </c>
    </row>
    <row r="4" spans="3:11" ht="55.5">
      <c r="C4" s="17" t="s">
        <v>0</v>
      </c>
    </row>
    <row r="5" spans="3:11" ht="105.75" customHeight="1">
      <c r="C5" s="321" t="s">
        <v>235</v>
      </c>
    </row>
    <row r="6" spans="3:11" ht="158.25" customHeight="1">
      <c r="C6" s="321"/>
      <c r="G6" s="6"/>
      <c r="H6" s="6"/>
      <c r="I6" s="6"/>
      <c r="J6" s="6"/>
      <c r="K6" s="6"/>
    </row>
    <row r="7" spans="3:11" ht="171" customHeight="1">
      <c r="C7" s="321"/>
      <c r="G7" s="6"/>
      <c r="H7" s="6"/>
      <c r="I7" s="272"/>
      <c r="J7" s="6"/>
      <c r="K7" s="6"/>
    </row>
    <row r="8" spans="3:11" ht="54.95" customHeight="1">
      <c r="C8" s="18" t="s">
        <v>234</v>
      </c>
      <c r="G8" s="6"/>
      <c r="H8" s="6"/>
      <c r="I8" s="6"/>
      <c r="J8" s="6"/>
      <c r="K8" s="6"/>
    </row>
    <row r="9" spans="3:11" ht="54.95" customHeight="1">
      <c r="C9" s="18" t="s">
        <v>242</v>
      </c>
    </row>
    <row r="10" spans="3:11" ht="54.95" customHeight="1">
      <c r="C10" s="18" t="s">
        <v>233</v>
      </c>
    </row>
    <row r="11" spans="3:11" ht="88.5" customHeight="1" thickBot="1">
      <c r="C11" s="175"/>
    </row>
    <row r="19" spans="5:5" ht="30" customHeight="1">
      <c r="E19" s="275" t="s">
        <v>136</v>
      </c>
    </row>
    <row r="20" spans="5:5" ht="27">
      <c r="E20" s="275" t="s">
        <v>178</v>
      </c>
    </row>
    <row r="21" spans="5:5" ht="27">
      <c r="E21" s="275" t="s">
        <v>179</v>
      </c>
    </row>
    <row r="22" spans="5:5" ht="27">
      <c r="E22" s="275" t="s">
        <v>180</v>
      </c>
    </row>
    <row r="23" spans="5:5" ht="27">
      <c r="E23" s="275" t="s">
        <v>181</v>
      </c>
    </row>
    <row r="24" spans="5:5" ht="27">
      <c r="E24" s="275" t="s">
        <v>182</v>
      </c>
    </row>
    <row r="25" spans="5:5" ht="27">
      <c r="E25" s="275" t="s">
        <v>183</v>
      </c>
    </row>
    <row r="26" spans="5:5" ht="27">
      <c r="E26" s="275" t="s">
        <v>184</v>
      </c>
    </row>
    <row r="27" spans="5:5" ht="27">
      <c r="E27" s="275" t="s">
        <v>185</v>
      </c>
    </row>
    <row r="28" spans="5:5" ht="27">
      <c r="E28" s="275" t="s">
        <v>186</v>
      </c>
    </row>
    <row r="29" spans="5:5" ht="27">
      <c r="E29" s="275" t="s">
        <v>197</v>
      </c>
    </row>
    <row r="30" spans="5:5" ht="27">
      <c r="E30" s="275" t="s">
        <v>198</v>
      </c>
    </row>
    <row r="31" spans="5:5" ht="27">
      <c r="E31" s="275" t="s">
        <v>196</v>
      </c>
    </row>
    <row r="32" spans="5:5" ht="27">
      <c r="E32" s="275" t="s">
        <v>199</v>
      </c>
    </row>
    <row r="33" spans="5:5" ht="27">
      <c r="E33" s="275"/>
    </row>
    <row r="34" spans="5:5" ht="27">
      <c r="E34" s="275"/>
    </row>
    <row r="35" spans="5:5" ht="27">
      <c r="E35" s="275"/>
    </row>
    <row r="36" spans="5:5" ht="27">
      <c r="E36" s="275"/>
    </row>
    <row r="37" spans="5:5" ht="27">
      <c r="E37" s="275"/>
    </row>
    <row r="38" spans="5:5" ht="27">
      <c r="E38" s="275"/>
    </row>
    <row r="39" spans="5:5">
      <c r="E39" s="65"/>
    </row>
    <row r="40" spans="5:5">
      <c r="E40" s="65"/>
    </row>
    <row r="41" spans="5:5">
      <c r="E41" s="65"/>
    </row>
  </sheetData>
  <mergeCells count="1">
    <mergeCell ref="C5:C7"/>
  </mergeCells>
  <dataValidations count="1">
    <dataValidation type="list" allowBlank="1" showInputMessage="1" showErrorMessage="1" sqref="C11">
      <formula1>$E$24:$E$32</formula1>
    </dataValidation>
  </dataValidations>
  <printOptions horizontalCentered="1"/>
  <pageMargins left="0.196850393700787" right="0.196850393700787" top="0.196850393700787" bottom="0.196850393700787" header="0" footer="0"/>
  <pageSetup paperSize="9" scale="8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"/>
  <sheetViews>
    <sheetView rightToLeft="1" view="pageBreakPreview" topLeftCell="B2" zoomScale="115" zoomScaleSheetLayoutView="115" workbookViewId="0">
      <selection activeCell="M15" sqref="M15"/>
    </sheetView>
  </sheetViews>
  <sheetFormatPr defaultColWidth="9" defaultRowHeight="14.25"/>
  <cols>
    <col min="1" max="2" width="30.75" style="65" customWidth="1"/>
    <col min="3" max="3" width="2.75" style="19" customWidth="1"/>
    <col min="4" max="4" width="4.75" style="19" customWidth="1"/>
    <col min="5" max="5" width="23.75" style="19" customWidth="1"/>
    <col min="6" max="17" width="5.75" style="19" customWidth="1"/>
    <col min="18" max="18" width="2.75" style="19" customWidth="1"/>
    <col min="19" max="16384" width="9" style="19"/>
  </cols>
  <sheetData>
    <row r="1" spans="2:19" s="65" customFormat="1" ht="30" customHeight="1"/>
    <row r="2" spans="2:19" s="65" customFormat="1" ht="30" customHeight="1"/>
    <row r="3" spans="2:19" ht="24.95" customHeight="1">
      <c r="C3" s="368" t="str">
        <f>'نمودار پیشرفت زمانی ماهیانه '!$C$3</f>
        <v xml:space="preserve">گزارش ماهیانه  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</row>
    <row r="4" spans="2:19" ht="24.95" customHeight="1">
      <c r="C4" s="368" t="s">
        <v>250</v>
      </c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</row>
    <row r="5" spans="2:19" ht="24.95" customHeight="1">
      <c r="C5" s="114"/>
      <c r="D5" s="323" t="str">
        <f>مشخصات!E5</f>
        <v xml:space="preserve">کارفرما : </v>
      </c>
      <c r="E5" s="324"/>
      <c r="F5" s="324"/>
      <c r="G5" s="324"/>
      <c r="H5" s="324"/>
      <c r="I5" s="325"/>
      <c r="J5" s="431" t="str">
        <f>مشخصات!K5</f>
        <v xml:space="preserve">شماره قرارداد :   </v>
      </c>
      <c r="K5" s="431"/>
      <c r="L5" s="431"/>
      <c r="M5" s="431"/>
      <c r="N5" s="431"/>
      <c r="O5" s="431"/>
      <c r="P5" s="431"/>
      <c r="Q5" s="431"/>
      <c r="R5" s="65"/>
    </row>
    <row r="6" spans="2:19" ht="24.95" customHeight="1">
      <c r="C6" s="114"/>
      <c r="D6" s="323" t="str">
        <f>مشخصات!E6</f>
        <v xml:space="preserve">مشاور : </v>
      </c>
      <c r="E6" s="324"/>
      <c r="F6" s="324"/>
      <c r="G6" s="324"/>
      <c r="H6" s="324"/>
      <c r="I6" s="325"/>
      <c r="J6" s="431" t="str">
        <f>مشخصات!K6</f>
        <v xml:space="preserve">تاریخ قرارداد :      </v>
      </c>
      <c r="K6" s="431"/>
      <c r="L6" s="431"/>
      <c r="M6" s="431"/>
      <c r="N6" s="431"/>
      <c r="O6" s="431"/>
      <c r="P6" s="431"/>
      <c r="Q6" s="431"/>
      <c r="R6" s="65"/>
    </row>
    <row r="7" spans="2:19" ht="24.95" customHeight="1">
      <c r="C7" s="114"/>
      <c r="D7" s="323" t="str">
        <f>مشخصات!E7</f>
        <v xml:space="preserve">پیمانکار: </v>
      </c>
      <c r="E7" s="324"/>
      <c r="F7" s="324"/>
      <c r="G7" s="324"/>
      <c r="H7" s="324"/>
      <c r="I7" s="325"/>
      <c r="J7" s="431" t="str">
        <f>مشخصات!K7</f>
        <v xml:space="preserve">تاریخ گزارش :  </v>
      </c>
      <c r="K7" s="431"/>
      <c r="L7" s="431"/>
      <c r="M7" s="431"/>
      <c r="N7" s="431"/>
      <c r="O7" s="431"/>
      <c r="P7" s="431"/>
      <c r="Q7" s="431"/>
      <c r="R7" s="65"/>
    </row>
    <row r="8" spans="2:19" s="65" customFormat="1" ht="24.95" customHeight="1">
      <c r="C8" s="114"/>
      <c r="D8" s="323" t="str">
        <f>مشخصات!E8</f>
        <v>مکان : م</v>
      </c>
      <c r="E8" s="324"/>
      <c r="F8" s="324"/>
      <c r="G8" s="324"/>
      <c r="H8" s="324"/>
      <c r="I8" s="325"/>
      <c r="J8" s="431" t="str">
        <f>مشخصات!K8</f>
        <v xml:space="preserve">شماره گزارش : </v>
      </c>
      <c r="K8" s="431"/>
      <c r="L8" s="431"/>
      <c r="M8" s="431"/>
      <c r="N8" s="431"/>
      <c r="O8" s="431"/>
      <c r="P8" s="431"/>
      <c r="Q8" s="431"/>
    </row>
    <row r="9" spans="2:19" ht="35.1" customHeight="1">
      <c r="B9" s="6"/>
      <c r="C9" s="144"/>
      <c r="D9" s="577" t="s">
        <v>137</v>
      </c>
      <c r="E9" s="578"/>
      <c r="F9" s="578"/>
      <c r="G9" s="578"/>
      <c r="H9" s="578"/>
      <c r="I9" s="578"/>
      <c r="J9" s="578"/>
      <c r="K9" s="578"/>
      <c r="L9" s="578"/>
      <c r="M9" s="578"/>
      <c r="N9" s="578"/>
      <c r="O9" s="578"/>
      <c r="P9" s="578"/>
      <c r="Q9" s="579"/>
      <c r="R9" s="32"/>
      <c r="S9" s="6"/>
    </row>
    <row r="10" spans="2:19" ht="35.1" customHeight="1">
      <c r="B10" s="6"/>
      <c r="C10" s="124"/>
      <c r="D10" s="139" t="s">
        <v>20</v>
      </c>
      <c r="E10" s="138" t="s">
        <v>31</v>
      </c>
      <c r="F10" s="138" t="str">
        <f>'اطلاعات جداول'!B3</f>
        <v>فروردین ماه 95</v>
      </c>
      <c r="G10" s="138" t="str">
        <f>'اطلاعات جداول'!B4</f>
        <v>اردیبهشت ماه 95</v>
      </c>
      <c r="H10" s="138" t="str">
        <f>'اطلاعات جداول'!B5</f>
        <v>خرداد ماه 95</v>
      </c>
      <c r="I10" s="138" t="str">
        <f>'اطلاعات جداول'!B6</f>
        <v>تیر ماه 95</v>
      </c>
      <c r="J10" s="138" t="str">
        <f>'اطلاعات جداول'!B7</f>
        <v>مرداد ماه 95</v>
      </c>
      <c r="K10" s="147" t="str">
        <f>'اطلاعات جداول'!B8</f>
        <v>شهریور ماه 95</v>
      </c>
      <c r="L10" s="147"/>
      <c r="M10" s="147"/>
      <c r="N10" s="138"/>
      <c r="O10" s="138"/>
      <c r="P10" s="138"/>
      <c r="Q10" s="138"/>
      <c r="R10" s="32"/>
      <c r="S10" s="6"/>
    </row>
    <row r="11" spans="2:19" ht="35.1" customHeight="1">
      <c r="B11" s="6"/>
      <c r="C11" s="124"/>
      <c r="D11" s="141">
        <v>1</v>
      </c>
      <c r="E11" s="142" t="s">
        <v>32</v>
      </c>
      <c r="F11" s="143">
        <v>0</v>
      </c>
      <c r="G11" s="143">
        <v>0</v>
      </c>
      <c r="H11" s="143">
        <v>0</v>
      </c>
      <c r="I11" s="143">
        <v>0</v>
      </c>
      <c r="J11" s="143">
        <v>0</v>
      </c>
      <c r="K11" s="143">
        <v>0</v>
      </c>
      <c r="L11" s="143"/>
      <c r="M11" s="172"/>
      <c r="N11" s="143"/>
      <c r="O11" s="143"/>
      <c r="P11" s="172"/>
      <c r="Q11" s="143"/>
      <c r="R11" s="32"/>
      <c r="S11" s="6"/>
    </row>
    <row r="12" spans="2:19" ht="35.1" customHeight="1">
      <c r="B12" s="6"/>
      <c r="C12" s="124"/>
      <c r="D12" s="141">
        <v>2</v>
      </c>
      <c r="E12" s="142" t="s">
        <v>33</v>
      </c>
      <c r="F12" s="143">
        <v>0</v>
      </c>
      <c r="G12" s="143">
        <v>0</v>
      </c>
      <c r="H12" s="143">
        <v>0</v>
      </c>
      <c r="I12" s="143">
        <v>0</v>
      </c>
      <c r="J12" s="143">
        <v>0</v>
      </c>
      <c r="K12" s="143">
        <v>0</v>
      </c>
      <c r="L12" s="143"/>
      <c r="M12" s="172"/>
      <c r="N12" s="143"/>
      <c r="O12" s="143"/>
      <c r="P12" s="172"/>
      <c r="Q12" s="143"/>
      <c r="R12" s="32"/>
      <c r="S12" s="6"/>
    </row>
    <row r="13" spans="2:19" ht="35.1" customHeight="1">
      <c r="B13" s="6"/>
      <c r="C13" s="124"/>
      <c r="D13" s="141">
        <v>3</v>
      </c>
      <c r="E13" s="142" t="s">
        <v>34</v>
      </c>
      <c r="F13" s="143">
        <v>0</v>
      </c>
      <c r="G13" s="143">
        <v>0</v>
      </c>
      <c r="H13" s="143">
        <v>0</v>
      </c>
      <c r="I13" s="143">
        <v>0</v>
      </c>
      <c r="J13" s="143">
        <v>0</v>
      </c>
      <c r="K13" s="143">
        <v>0</v>
      </c>
      <c r="L13" s="143"/>
      <c r="M13" s="172"/>
      <c r="N13" s="143"/>
      <c r="O13" s="143"/>
      <c r="P13" s="172"/>
      <c r="Q13" s="143"/>
      <c r="R13" s="32"/>
      <c r="S13" s="6"/>
    </row>
    <row r="14" spans="2:19" ht="35.1" customHeight="1">
      <c r="B14" s="6"/>
      <c r="C14" s="124"/>
      <c r="D14" s="141">
        <v>4</v>
      </c>
      <c r="E14" s="142" t="s">
        <v>161</v>
      </c>
      <c r="F14" s="143">
        <v>0</v>
      </c>
      <c r="G14" s="143">
        <v>0</v>
      </c>
      <c r="H14" s="143">
        <v>0</v>
      </c>
      <c r="I14" s="143">
        <v>0</v>
      </c>
      <c r="J14" s="143">
        <v>0</v>
      </c>
      <c r="K14" s="143">
        <v>0</v>
      </c>
      <c r="L14" s="143"/>
      <c r="M14" s="172"/>
      <c r="N14" s="143"/>
      <c r="O14" s="143"/>
      <c r="P14" s="172"/>
      <c r="Q14" s="143"/>
      <c r="R14" s="32"/>
      <c r="S14" s="6"/>
    </row>
    <row r="15" spans="2:19" ht="35.1" customHeight="1">
      <c r="B15" s="6"/>
      <c r="C15" s="124"/>
      <c r="D15" s="141">
        <v>5</v>
      </c>
      <c r="E15" s="142" t="s">
        <v>35</v>
      </c>
      <c r="F15" s="143">
        <v>0</v>
      </c>
      <c r="G15" s="143">
        <v>0</v>
      </c>
      <c r="H15" s="143">
        <v>0</v>
      </c>
      <c r="I15" s="143">
        <v>0</v>
      </c>
      <c r="J15" s="143">
        <v>0</v>
      </c>
      <c r="K15" s="143">
        <v>0</v>
      </c>
      <c r="L15" s="143"/>
      <c r="M15" s="172"/>
      <c r="N15" s="143"/>
      <c r="O15" s="143"/>
      <c r="P15" s="172"/>
      <c r="Q15" s="143"/>
      <c r="R15" s="32"/>
      <c r="S15" s="6"/>
    </row>
    <row r="16" spans="2:19" ht="35.1" customHeight="1">
      <c r="B16" s="6"/>
      <c r="C16" s="124"/>
      <c r="D16" s="141">
        <v>6</v>
      </c>
      <c r="E16" s="142" t="s">
        <v>36</v>
      </c>
      <c r="F16" s="143">
        <v>0</v>
      </c>
      <c r="G16" s="143">
        <v>0</v>
      </c>
      <c r="H16" s="143">
        <v>0</v>
      </c>
      <c r="I16" s="143">
        <v>0</v>
      </c>
      <c r="J16" s="143">
        <v>0</v>
      </c>
      <c r="K16" s="143">
        <v>0</v>
      </c>
      <c r="L16" s="143"/>
      <c r="M16" s="172"/>
      <c r="N16" s="143"/>
      <c r="O16" s="143"/>
      <c r="P16" s="172"/>
      <c r="Q16" s="143"/>
      <c r="R16" s="32"/>
      <c r="S16" s="6"/>
    </row>
    <row r="17" spans="2:21" ht="35.1" customHeight="1">
      <c r="B17" s="6"/>
      <c r="C17" s="124"/>
      <c r="D17" s="141">
        <v>7</v>
      </c>
      <c r="E17" s="142" t="s">
        <v>37</v>
      </c>
      <c r="F17" s="143">
        <v>0</v>
      </c>
      <c r="G17" s="143">
        <v>0</v>
      </c>
      <c r="H17" s="143">
        <v>0</v>
      </c>
      <c r="I17" s="143">
        <v>0</v>
      </c>
      <c r="J17" s="143">
        <v>0</v>
      </c>
      <c r="K17" s="143">
        <v>0</v>
      </c>
      <c r="L17" s="143"/>
      <c r="M17" s="172"/>
      <c r="N17" s="143"/>
      <c r="O17" s="143"/>
      <c r="P17" s="172"/>
      <c r="Q17" s="143"/>
      <c r="R17" s="32"/>
      <c r="S17" s="6"/>
    </row>
    <row r="18" spans="2:21" ht="35.1" customHeight="1">
      <c r="B18" s="6"/>
      <c r="C18" s="124"/>
      <c r="D18" s="141">
        <v>8</v>
      </c>
      <c r="E18" s="142" t="s">
        <v>38</v>
      </c>
      <c r="F18" s="143">
        <v>0</v>
      </c>
      <c r="G18" s="143">
        <v>0</v>
      </c>
      <c r="H18" s="143">
        <v>0</v>
      </c>
      <c r="I18" s="143">
        <v>0</v>
      </c>
      <c r="J18" s="143">
        <v>0</v>
      </c>
      <c r="K18" s="143">
        <v>0</v>
      </c>
      <c r="L18" s="143"/>
      <c r="M18" s="172"/>
      <c r="N18" s="143"/>
      <c r="O18" s="143"/>
      <c r="P18" s="172"/>
      <c r="Q18" s="143"/>
      <c r="R18" s="32"/>
      <c r="S18" s="6"/>
    </row>
    <row r="19" spans="2:21" ht="35.1" customHeight="1">
      <c r="B19" s="6"/>
      <c r="C19" s="124"/>
      <c r="D19" s="141">
        <v>9</v>
      </c>
      <c r="E19" s="142" t="s">
        <v>39</v>
      </c>
      <c r="F19" s="143">
        <v>0</v>
      </c>
      <c r="G19" s="143">
        <v>0</v>
      </c>
      <c r="H19" s="143">
        <v>0</v>
      </c>
      <c r="I19" s="143">
        <v>0</v>
      </c>
      <c r="J19" s="143">
        <v>0</v>
      </c>
      <c r="K19" s="143">
        <v>0</v>
      </c>
      <c r="L19" s="143"/>
      <c r="M19" s="172"/>
      <c r="N19" s="143"/>
      <c r="O19" s="143"/>
      <c r="P19" s="172"/>
      <c r="Q19" s="143"/>
      <c r="R19" s="32"/>
      <c r="S19" s="6"/>
    </row>
    <row r="20" spans="2:21" ht="35.1" customHeight="1">
      <c r="B20" s="6"/>
      <c r="C20" s="124"/>
      <c r="D20" s="141">
        <v>10</v>
      </c>
      <c r="E20" s="142" t="s">
        <v>40</v>
      </c>
      <c r="F20" s="143">
        <v>0</v>
      </c>
      <c r="G20" s="143">
        <v>0</v>
      </c>
      <c r="H20" s="143">
        <v>0</v>
      </c>
      <c r="I20" s="143">
        <v>0</v>
      </c>
      <c r="J20" s="143">
        <v>0</v>
      </c>
      <c r="K20" s="143">
        <v>0</v>
      </c>
      <c r="L20" s="143"/>
      <c r="M20" s="172"/>
      <c r="N20" s="143"/>
      <c r="O20" s="143"/>
      <c r="P20" s="172"/>
      <c r="Q20" s="143"/>
      <c r="R20" s="32"/>
      <c r="S20" s="6"/>
    </row>
    <row r="21" spans="2:21" ht="35.1" customHeight="1">
      <c r="B21" s="6"/>
      <c r="C21" s="124"/>
      <c r="D21" s="141">
        <v>11</v>
      </c>
      <c r="E21" s="142" t="s">
        <v>74</v>
      </c>
      <c r="F21" s="143">
        <v>0</v>
      </c>
      <c r="G21" s="143">
        <v>0</v>
      </c>
      <c r="H21" s="143">
        <v>0</v>
      </c>
      <c r="I21" s="143">
        <v>0</v>
      </c>
      <c r="J21" s="143">
        <v>0</v>
      </c>
      <c r="K21" s="143">
        <v>0</v>
      </c>
      <c r="L21" s="143"/>
      <c r="M21" s="172"/>
      <c r="N21" s="143"/>
      <c r="O21" s="143"/>
      <c r="P21" s="172"/>
      <c r="Q21" s="143"/>
      <c r="R21" s="32"/>
      <c r="S21" s="6"/>
    </row>
    <row r="22" spans="2:21" ht="35.1" customHeight="1">
      <c r="B22" s="6"/>
      <c r="C22" s="124"/>
      <c r="D22" s="141">
        <v>12</v>
      </c>
      <c r="E22" s="142" t="s">
        <v>75</v>
      </c>
      <c r="F22" s="143">
        <v>0</v>
      </c>
      <c r="G22" s="143">
        <v>0</v>
      </c>
      <c r="H22" s="143">
        <v>0</v>
      </c>
      <c r="I22" s="143">
        <v>0</v>
      </c>
      <c r="J22" s="143">
        <v>0</v>
      </c>
      <c r="K22" s="143">
        <v>0</v>
      </c>
      <c r="L22" s="143"/>
      <c r="M22" s="172"/>
      <c r="N22" s="143"/>
      <c r="O22" s="143"/>
      <c r="P22" s="172"/>
      <c r="Q22" s="143"/>
      <c r="R22" s="32"/>
      <c r="S22" s="6"/>
      <c r="U22" s="41"/>
    </row>
    <row r="23" spans="2:21" ht="35.1" customHeight="1">
      <c r="B23" s="6"/>
      <c r="C23" s="124"/>
      <c r="D23" s="141">
        <v>13</v>
      </c>
      <c r="E23" s="142" t="s">
        <v>41</v>
      </c>
      <c r="F23" s="143">
        <v>0</v>
      </c>
      <c r="G23" s="143">
        <v>0</v>
      </c>
      <c r="H23" s="143">
        <v>0</v>
      </c>
      <c r="I23" s="143">
        <v>0</v>
      </c>
      <c r="J23" s="143">
        <v>0</v>
      </c>
      <c r="K23" s="143">
        <v>0</v>
      </c>
      <c r="L23" s="143"/>
      <c r="M23" s="172"/>
      <c r="N23" s="143"/>
      <c r="O23" s="143"/>
      <c r="P23" s="172"/>
      <c r="Q23" s="143"/>
      <c r="R23" s="32"/>
      <c r="S23" s="6"/>
      <c r="U23" s="41"/>
    </row>
    <row r="24" spans="2:21" ht="35.1" customHeight="1">
      <c r="B24" s="6"/>
      <c r="C24" s="124"/>
      <c r="D24" s="580" t="s">
        <v>142</v>
      </c>
      <c r="E24" s="580"/>
      <c r="F24" s="173">
        <v>313</v>
      </c>
      <c r="G24" s="173">
        <f t="shared" ref="G24" si="0">SUM(G11:G23)</f>
        <v>0</v>
      </c>
      <c r="H24" s="173">
        <f t="shared" ref="H24:K24" si="1">SUM(H11:H23)</f>
        <v>0</v>
      </c>
      <c r="I24" s="173">
        <f t="shared" si="1"/>
        <v>0</v>
      </c>
      <c r="J24" s="173">
        <f t="shared" si="1"/>
        <v>0</v>
      </c>
      <c r="K24" s="173">
        <f t="shared" si="1"/>
        <v>0</v>
      </c>
      <c r="L24" s="173"/>
      <c r="M24" s="173"/>
      <c r="N24" s="173"/>
      <c r="O24" s="173"/>
      <c r="P24" s="173"/>
      <c r="Q24" s="173"/>
      <c r="R24" s="32"/>
      <c r="S24" s="6"/>
      <c r="U24" s="41"/>
    </row>
    <row r="25" spans="2:21">
      <c r="B25" s="6"/>
      <c r="C25" s="6"/>
      <c r="D25" s="575"/>
      <c r="E25" s="575"/>
      <c r="F25" s="575"/>
      <c r="G25" s="575"/>
      <c r="H25" s="575"/>
      <c r="I25" s="575"/>
      <c r="J25" s="575"/>
      <c r="K25" s="575"/>
      <c r="L25" s="575"/>
      <c r="M25" s="575"/>
      <c r="N25" s="575"/>
      <c r="O25" s="575"/>
      <c r="P25" s="575"/>
      <c r="Q25" s="575"/>
      <c r="S25" s="6"/>
    </row>
    <row r="26" spans="2:21" hidden="1">
      <c r="B26" s="6"/>
      <c r="C26" s="6"/>
      <c r="D26" s="6"/>
      <c r="E26" s="6" t="s">
        <v>18</v>
      </c>
      <c r="F26" s="6">
        <v>378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S26" s="6"/>
    </row>
    <row r="27" spans="2:21" hidden="1">
      <c r="B27" s="6"/>
      <c r="C27" s="6"/>
      <c r="D27" s="6"/>
      <c r="E27" s="6" t="s">
        <v>58</v>
      </c>
      <c r="F27" s="6">
        <v>0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S27" s="6"/>
    </row>
    <row r="28" spans="2:21" hidden="1">
      <c r="B28" s="6"/>
      <c r="C28" s="6"/>
      <c r="D28" s="6"/>
      <c r="E28" s="6" t="s">
        <v>59</v>
      </c>
      <c r="F28" s="6">
        <v>0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S28" s="6"/>
    </row>
    <row r="29" spans="2:21" ht="28.5">
      <c r="B29" s="6"/>
      <c r="C29" s="6"/>
      <c r="D29" s="6"/>
      <c r="E29" s="576"/>
      <c r="F29" s="576"/>
      <c r="G29" s="576"/>
      <c r="H29" s="576"/>
      <c r="I29" s="576"/>
      <c r="J29" s="576"/>
      <c r="K29" s="576"/>
      <c r="L29" s="576"/>
      <c r="M29" s="576"/>
      <c r="N29" s="576"/>
      <c r="O29" s="576"/>
      <c r="P29" s="576"/>
      <c r="Q29" s="576"/>
      <c r="R29" s="576"/>
      <c r="S29" s="6"/>
    </row>
    <row r="30" spans="2:21"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</row>
  </sheetData>
  <mergeCells count="14">
    <mergeCell ref="C3:R3"/>
    <mergeCell ref="C4:R4"/>
    <mergeCell ref="D24:E24"/>
    <mergeCell ref="J6:Q6"/>
    <mergeCell ref="J5:Q5"/>
    <mergeCell ref="D5:I5"/>
    <mergeCell ref="D6:I6"/>
    <mergeCell ref="D7:I7"/>
    <mergeCell ref="D8:I8"/>
    <mergeCell ref="D25:Q25"/>
    <mergeCell ref="E29:R29"/>
    <mergeCell ref="J8:Q8"/>
    <mergeCell ref="J7:Q7"/>
    <mergeCell ref="D9:Q9"/>
  </mergeCells>
  <printOptions horizontalCentered="1"/>
  <pageMargins left="0" right="0" top="0" bottom="0.196850393700787" header="0" footer="0"/>
  <pageSetup paperSize="9" scale="9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rightToLeft="1" view="pageBreakPreview" zoomScale="90" zoomScaleSheetLayoutView="90" workbookViewId="0">
      <selection activeCell="E11" sqref="E11:L33"/>
    </sheetView>
  </sheetViews>
  <sheetFormatPr defaultColWidth="9" defaultRowHeight="14.25"/>
  <cols>
    <col min="1" max="2" width="30.75" style="65" customWidth="1"/>
    <col min="3" max="3" width="2.75" style="65" customWidth="1"/>
    <col min="4" max="4" width="4.75" style="65" customWidth="1"/>
    <col min="5" max="5" width="23.75" style="65" customWidth="1"/>
    <col min="6" max="17" width="5.75" style="65" customWidth="1"/>
    <col min="18" max="18" width="2.75" style="65" customWidth="1"/>
    <col min="19" max="16384" width="9" style="65"/>
  </cols>
  <sheetData>
    <row r="1" spans="2:19" ht="30" customHeight="1"/>
    <row r="2" spans="2:19" ht="30" customHeight="1"/>
    <row r="3" spans="2:19" ht="24.95" customHeight="1">
      <c r="C3" s="368" t="str">
        <f>'نمودار پیشرفت زمانی ماهیانه '!$C$3</f>
        <v xml:space="preserve">گزارش ماهیانه  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</row>
    <row r="4" spans="2:19" ht="24.95" customHeight="1">
      <c r="C4" s="368" t="s">
        <v>250</v>
      </c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</row>
    <row r="5" spans="2:19" ht="24.95" customHeight="1">
      <c r="C5" s="114"/>
      <c r="D5" s="323" t="str">
        <f>مشخصات!E5</f>
        <v xml:space="preserve">کارفرما : </v>
      </c>
      <c r="E5" s="324"/>
      <c r="F5" s="324"/>
      <c r="G5" s="324"/>
      <c r="H5" s="324"/>
      <c r="I5" s="325"/>
      <c r="J5" s="431" t="str">
        <f>مشخصات!K5</f>
        <v xml:space="preserve">شماره قرارداد :   </v>
      </c>
      <c r="K5" s="431"/>
      <c r="L5" s="431"/>
      <c r="M5" s="431"/>
      <c r="N5" s="431"/>
      <c r="O5" s="431"/>
      <c r="P5" s="431"/>
      <c r="Q5" s="431"/>
    </row>
    <row r="6" spans="2:19" ht="24.95" customHeight="1">
      <c r="C6" s="114"/>
      <c r="D6" s="323" t="str">
        <f>مشخصات!E6</f>
        <v xml:space="preserve">مشاور : </v>
      </c>
      <c r="E6" s="324"/>
      <c r="F6" s="324"/>
      <c r="G6" s="324"/>
      <c r="H6" s="324"/>
      <c r="I6" s="325"/>
      <c r="J6" s="431" t="str">
        <f>مشخصات!K6</f>
        <v xml:space="preserve">تاریخ قرارداد :      </v>
      </c>
      <c r="K6" s="431"/>
      <c r="L6" s="431"/>
      <c r="M6" s="431"/>
      <c r="N6" s="431"/>
      <c r="O6" s="431"/>
      <c r="P6" s="431"/>
      <c r="Q6" s="431"/>
    </row>
    <row r="7" spans="2:19" ht="24.95" customHeight="1">
      <c r="C7" s="114"/>
      <c r="D7" s="323" t="str">
        <f>مشخصات!E7</f>
        <v xml:space="preserve">پیمانکار: </v>
      </c>
      <c r="E7" s="324"/>
      <c r="F7" s="324"/>
      <c r="G7" s="324"/>
      <c r="H7" s="324"/>
      <c r="I7" s="325"/>
      <c r="J7" s="431" t="str">
        <f>مشخصات!K7</f>
        <v xml:space="preserve">تاریخ گزارش :  </v>
      </c>
      <c r="K7" s="431"/>
      <c r="L7" s="431"/>
      <c r="M7" s="431"/>
      <c r="N7" s="431"/>
      <c r="O7" s="431"/>
      <c r="P7" s="431"/>
      <c r="Q7" s="431"/>
    </row>
    <row r="8" spans="2:19" ht="24.95" customHeight="1">
      <c r="C8" s="114"/>
      <c r="D8" s="323" t="str">
        <f>مشخصات!E8</f>
        <v>مکان : م</v>
      </c>
      <c r="E8" s="324"/>
      <c r="F8" s="324"/>
      <c r="G8" s="324"/>
      <c r="H8" s="324"/>
      <c r="I8" s="325"/>
      <c r="J8" s="431" t="str">
        <f>مشخصات!K8</f>
        <v xml:space="preserve">شماره گزارش : </v>
      </c>
      <c r="K8" s="431"/>
      <c r="L8" s="431"/>
      <c r="M8" s="431"/>
      <c r="N8" s="431"/>
      <c r="O8" s="431"/>
      <c r="P8" s="431"/>
      <c r="Q8" s="431"/>
    </row>
    <row r="9" spans="2:19" ht="35.1" customHeight="1">
      <c r="B9" s="6"/>
      <c r="C9" s="144"/>
      <c r="D9" s="578" t="s">
        <v>138</v>
      </c>
      <c r="E9" s="578"/>
      <c r="F9" s="578"/>
      <c r="G9" s="578"/>
      <c r="H9" s="578"/>
      <c r="I9" s="578"/>
      <c r="J9" s="578"/>
      <c r="K9" s="578"/>
      <c r="L9" s="578"/>
      <c r="M9" s="578"/>
      <c r="N9" s="578"/>
      <c r="O9" s="578"/>
      <c r="P9" s="578"/>
      <c r="Q9" s="579"/>
      <c r="R9" s="32"/>
      <c r="S9" s="6"/>
    </row>
    <row r="10" spans="2:19" ht="35.1" customHeight="1">
      <c r="B10" s="6"/>
      <c r="C10" s="124"/>
      <c r="D10" s="139" t="s">
        <v>20</v>
      </c>
      <c r="E10" s="138" t="s">
        <v>31</v>
      </c>
      <c r="F10" s="138" t="str">
        <f>'جدول نیروی انسانی1'!F10</f>
        <v>فروردین ماه 95</v>
      </c>
      <c r="G10" s="138" t="str">
        <f>'جدول نیروی انسانی1'!G10</f>
        <v>اردیبهشت ماه 95</v>
      </c>
      <c r="H10" s="138" t="str">
        <f>'جدول نیروی انسانی1'!H10</f>
        <v>خرداد ماه 95</v>
      </c>
      <c r="I10" s="138" t="str">
        <f>'جدول نیروی انسانی1'!I10</f>
        <v>تیر ماه 95</v>
      </c>
      <c r="J10" s="138" t="str">
        <f>'جدول نیروی انسانی1'!J10</f>
        <v>مرداد ماه 95</v>
      </c>
      <c r="K10" s="138" t="str">
        <f>'جدول نیروی انسانی1'!K10</f>
        <v>شهریور ماه 95</v>
      </c>
      <c r="L10" s="147"/>
      <c r="M10" s="138"/>
      <c r="N10" s="138"/>
      <c r="O10" s="138"/>
      <c r="P10" s="138"/>
      <c r="Q10" s="138"/>
      <c r="R10" s="32"/>
      <c r="S10" s="6"/>
    </row>
    <row r="11" spans="2:19" ht="35.1" customHeight="1">
      <c r="B11" s="6"/>
      <c r="C11" s="124"/>
      <c r="D11" s="141">
        <v>1</v>
      </c>
      <c r="E11" s="142"/>
      <c r="F11" s="169"/>
      <c r="G11" s="169"/>
      <c r="H11" s="169"/>
      <c r="I11" s="169"/>
      <c r="J11" s="169"/>
      <c r="K11" s="169"/>
      <c r="L11" s="169"/>
      <c r="M11" s="172"/>
      <c r="N11" s="170"/>
      <c r="O11" s="170"/>
      <c r="P11" s="172"/>
      <c r="Q11" s="140"/>
      <c r="R11" s="32"/>
      <c r="S11" s="6"/>
    </row>
    <row r="12" spans="2:19" ht="35.1" customHeight="1">
      <c r="B12" s="6"/>
      <c r="C12" s="124"/>
      <c r="D12" s="141">
        <v>2</v>
      </c>
      <c r="E12" s="142"/>
      <c r="F12" s="169"/>
      <c r="G12" s="169"/>
      <c r="H12" s="169"/>
      <c r="I12" s="169"/>
      <c r="J12" s="169"/>
      <c r="K12" s="169"/>
      <c r="L12" s="169"/>
      <c r="M12" s="172"/>
      <c r="N12" s="170"/>
      <c r="O12" s="170"/>
      <c r="P12" s="172"/>
      <c r="Q12" s="140"/>
      <c r="R12" s="32"/>
      <c r="S12" s="6"/>
    </row>
    <row r="13" spans="2:19" ht="35.1" customHeight="1">
      <c r="B13" s="6"/>
      <c r="C13" s="124"/>
      <c r="D13" s="141">
        <v>3</v>
      </c>
      <c r="E13" s="142"/>
      <c r="F13" s="169"/>
      <c r="G13" s="169"/>
      <c r="H13" s="169"/>
      <c r="I13" s="169"/>
      <c r="J13" s="169"/>
      <c r="K13" s="169"/>
      <c r="L13" s="169"/>
      <c r="M13" s="172"/>
      <c r="N13" s="170"/>
      <c r="O13" s="170"/>
      <c r="P13" s="172"/>
      <c r="Q13" s="140"/>
      <c r="R13" s="32"/>
      <c r="S13" s="6"/>
    </row>
    <row r="14" spans="2:19" ht="35.1" customHeight="1">
      <c r="B14" s="6"/>
      <c r="C14" s="124"/>
      <c r="D14" s="141">
        <v>4</v>
      </c>
      <c r="E14" s="142"/>
      <c r="F14" s="169"/>
      <c r="G14" s="169"/>
      <c r="H14" s="169"/>
      <c r="I14" s="169"/>
      <c r="J14" s="169"/>
      <c r="K14" s="169"/>
      <c r="L14" s="169"/>
      <c r="M14" s="172"/>
      <c r="N14" s="170"/>
      <c r="O14" s="170"/>
      <c r="P14" s="172"/>
      <c r="Q14" s="140"/>
      <c r="R14" s="32"/>
      <c r="S14" s="6"/>
    </row>
    <row r="15" spans="2:19" ht="35.1" customHeight="1">
      <c r="B15" s="6"/>
      <c r="C15" s="124"/>
      <c r="D15" s="141">
        <v>5</v>
      </c>
      <c r="E15" s="142"/>
      <c r="F15" s="169"/>
      <c r="G15" s="169"/>
      <c r="H15" s="169"/>
      <c r="I15" s="169"/>
      <c r="J15" s="169"/>
      <c r="K15" s="169"/>
      <c r="L15" s="169"/>
      <c r="M15" s="172"/>
      <c r="N15" s="170"/>
      <c r="O15" s="170"/>
      <c r="P15" s="172"/>
      <c r="Q15" s="140"/>
      <c r="R15" s="32"/>
      <c r="S15" s="6"/>
    </row>
    <row r="16" spans="2:19" ht="35.1" customHeight="1">
      <c r="B16" s="6"/>
      <c r="C16" s="124"/>
      <c r="D16" s="141">
        <v>6</v>
      </c>
      <c r="E16" s="142"/>
      <c r="F16" s="169"/>
      <c r="G16" s="169"/>
      <c r="H16" s="169"/>
      <c r="I16" s="169"/>
      <c r="J16" s="169"/>
      <c r="K16" s="169"/>
      <c r="L16" s="169"/>
      <c r="M16" s="172"/>
      <c r="N16" s="170"/>
      <c r="O16" s="170"/>
      <c r="P16" s="172"/>
      <c r="Q16" s="140"/>
      <c r="R16" s="32"/>
      <c r="S16" s="6"/>
    </row>
    <row r="17" spans="2:19" ht="35.1" customHeight="1">
      <c r="B17" s="6"/>
      <c r="C17" s="124"/>
      <c r="D17" s="141">
        <v>7</v>
      </c>
      <c r="E17" s="142"/>
      <c r="F17" s="169"/>
      <c r="G17" s="169"/>
      <c r="H17" s="169"/>
      <c r="I17" s="169"/>
      <c r="J17" s="169"/>
      <c r="K17" s="169"/>
      <c r="L17" s="169"/>
      <c r="M17" s="172"/>
      <c r="N17" s="170"/>
      <c r="O17" s="170"/>
      <c r="P17" s="172"/>
      <c r="Q17" s="140"/>
      <c r="R17" s="32"/>
      <c r="S17" s="6"/>
    </row>
    <row r="18" spans="2:19" ht="35.1" customHeight="1">
      <c r="B18" s="6"/>
      <c r="C18" s="124"/>
      <c r="D18" s="141">
        <v>8</v>
      </c>
      <c r="E18" s="142"/>
      <c r="F18" s="169"/>
      <c r="G18" s="169"/>
      <c r="H18" s="169"/>
      <c r="I18" s="169"/>
      <c r="J18" s="169"/>
      <c r="K18" s="169"/>
      <c r="L18" s="169"/>
      <c r="M18" s="172"/>
      <c r="N18" s="170"/>
      <c r="O18" s="170"/>
      <c r="P18" s="172"/>
      <c r="Q18" s="140"/>
      <c r="R18" s="32"/>
      <c r="S18" s="6"/>
    </row>
    <row r="19" spans="2:19" ht="35.1" customHeight="1">
      <c r="B19" s="6"/>
      <c r="C19" s="124"/>
      <c r="D19" s="141">
        <v>9</v>
      </c>
      <c r="E19" s="142"/>
      <c r="F19" s="169"/>
      <c r="G19" s="169"/>
      <c r="H19" s="169"/>
      <c r="I19" s="169"/>
      <c r="J19" s="169"/>
      <c r="K19" s="169"/>
      <c r="L19" s="169"/>
      <c r="M19" s="172"/>
      <c r="N19" s="170"/>
      <c r="O19" s="170"/>
      <c r="P19" s="172"/>
      <c r="Q19" s="140"/>
      <c r="R19" s="32"/>
      <c r="S19" s="6"/>
    </row>
    <row r="20" spans="2:19" ht="35.1" customHeight="1">
      <c r="B20" s="6"/>
      <c r="C20" s="124"/>
      <c r="D20" s="141">
        <v>10</v>
      </c>
      <c r="E20" s="142"/>
      <c r="F20" s="169"/>
      <c r="G20" s="169"/>
      <c r="H20" s="169"/>
      <c r="I20" s="169"/>
      <c r="J20" s="169"/>
      <c r="K20" s="169"/>
      <c r="L20" s="169"/>
      <c r="M20" s="172"/>
      <c r="N20" s="170"/>
      <c r="O20" s="170"/>
      <c r="P20" s="172"/>
      <c r="Q20" s="140"/>
      <c r="R20" s="32"/>
      <c r="S20" s="6"/>
    </row>
    <row r="21" spans="2:19" ht="35.1" customHeight="1">
      <c r="B21" s="6"/>
      <c r="C21" s="124"/>
      <c r="D21" s="141">
        <v>11</v>
      </c>
      <c r="E21" s="142"/>
      <c r="F21" s="169"/>
      <c r="G21" s="169"/>
      <c r="H21" s="169"/>
      <c r="I21" s="169"/>
      <c r="J21" s="169"/>
      <c r="K21" s="169"/>
      <c r="L21" s="169"/>
      <c r="M21" s="172"/>
      <c r="N21" s="170"/>
      <c r="O21" s="170"/>
      <c r="P21" s="172"/>
      <c r="Q21" s="140"/>
      <c r="R21" s="32"/>
      <c r="S21" s="6"/>
    </row>
    <row r="22" spans="2:19" ht="35.1" customHeight="1">
      <c r="B22" s="6"/>
      <c r="C22" s="124"/>
      <c r="D22" s="141">
        <v>12</v>
      </c>
      <c r="E22" s="142"/>
      <c r="F22" s="169"/>
      <c r="G22" s="169"/>
      <c r="H22" s="169"/>
      <c r="I22" s="169"/>
      <c r="J22" s="169"/>
      <c r="K22" s="169"/>
      <c r="L22" s="169"/>
      <c r="M22" s="172"/>
      <c r="N22" s="170"/>
      <c r="O22" s="170"/>
      <c r="P22" s="172"/>
      <c r="Q22" s="140"/>
      <c r="R22" s="32"/>
      <c r="S22" s="6"/>
    </row>
    <row r="23" spans="2:19" ht="35.1" customHeight="1">
      <c r="B23" s="6"/>
      <c r="C23" s="124"/>
      <c r="D23" s="141">
        <v>13</v>
      </c>
      <c r="E23" s="142"/>
      <c r="F23" s="169"/>
      <c r="G23" s="169"/>
      <c r="H23" s="169"/>
      <c r="I23" s="169"/>
      <c r="J23" s="169"/>
      <c r="K23" s="169"/>
      <c r="L23" s="169"/>
      <c r="M23" s="172"/>
      <c r="N23" s="170"/>
      <c r="O23" s="170"/>
      <c r="P23" s="172"/>
      <c r="Q23" s="140"/>
      <c r="R23" s="32"/>
      <c r="S23" s="6"/>
    </row>
    <row r="24" spans="2:19" ht="35.1" customHeight="1">
      <c r="B24" s="6"/>
      <c r="C24" s="124"/>
      <c r="D24" s="141">
        <v>14</v>
      </c>
      <c r="E24" s="142"/>
      <c r="F24" s="169"/>
      <c r="G24" s="169"/>
      <c r="H24" s="169"/>
      <c r="I24" s="169"/>
      <c r="J24" s="169"/>
      <c r="K24" s="169"/>
      <c r="L24" s="169"/>
      <c r="M24" s="172"/>
      <c r="N24" s="170"/>
      <c r="O24" s="170"/>
      <c r="P24" s="172"/>
      <c r="Q24" s="140"/>
      <c r="R24" s="32"/>
      <c r="S24" s="6"/>
    </row>
    <row r="25" spans="2:19" ht="35.1" customHeight="1">
      <c r="B25" s="6"/>
      <c r="C25" s="124"/>
      <c r="D25" s="141">
        <v>15</v>
      </c>
      <c r="E25" s="142"/>
      <c r="F25" s="169"/>
      <c r="G25" s="169"/>
      <c r="H25" s="169"/>
      <c r="I25" s="169"/>
      <c r="J25" s="169"/>
      <c r="K25" s="169"/>
      <c r="L25" s="169"/>
      <c r="M25" s="172"/>
      <c r="N25" s="170"/>
      <c r="O25" s="170"/>
      <c r="P25" s="172"/>
      <c r="Q25" s="140"/>
      <c r="R25" s="32"/>
      <c r="S25" s="6"/>
    </row>
    <row r="26" spans="2:19" ht="35.1" customHeight="1">
      <c r="B26" s="6"/>
      <c r="C26" s="124"/>
      <c r="D26" s="141">
        <v>16</v>
      </c>
      <c r="E26" s="142"/>
      <c r="F26" s="169"/>
      <c r="G26" s="169"/>
      <c r="H26" s="169"/>
      <c r="I26" s="169"/>
      <c r="J26" s="169"/>
      <c r="K26" s="169"/>
      <c r="L26" s="169"/>
      <c r="M26" s="172"/>
      <c r="N26" s="170"/>
      <c r="O26" s="170"/>
      <c r="P26" s="172"/>
      <c r="Q26" s="140"/>
      <c r="R26" s="32"/>
      <c r="S26" s="6"/>
    </row>
    <row r="27" spans="2:19" ht="35.1" customHeight="1">
      <c r="B27" s="6"/>
      <c r="C27" s="124"/>
      <c r="D27" s="141">
        <v>17</v>
      </c>
      <c r="E27" s="142"/>
      <c r="F27" s="169"/>
      <c r="G27" s="169"/>
      <c r="H27" s="169"/>
      <c r="I27" s="169"/>
      <c r="J27" s="169"/>
      <c r="K27" s="169"/>
      <c r="L27" s="169"/>
      <c r="M27" s="172"/>
      <c r="N27" s="170"/>
      <c r="O27" s="170"/>
      <c r="P27" s="172"/>
      <c r="Q27" s="140"/>
      <c r="R27" s="32"/>
      <c r="S27" s="6"/>
    </row>
    <row r="28" spans="2:19" ht="35.1" customHeight="1">
      <c r="B28" s="6"/>
      <c r="C28" s="124"/>
      <c r="D28" s="141">
        <v>18</v>
      </c>
      <c r="E28" s="142"/>
      <c r="F28" s="169"/>
      <c r="G28" s="169"/>
      <c r="H28" s="169"/>
      <c r="I28" s="169"/>
      <c r="J28" s="169"/>
      <c r="K28" s="169"/>
      <c r="L28" s="169"/>
      <c r="M28" s="172"/>
      <c r="N28" s="170"/>
      <c r="O28" s="170"/>
      <c r="P28" s="172"/>
      <c r="Q28" s="140"/>
      <c r="R28" s="32"/>
      <c r="S28" s="6"/>
    </row>
    <row r="29" spans="2:19" ht="35.1" customHeight="1">
      <c r="B29" s="6"/>
      <c r="C29" s="124"/>
      <c r="D29" s="141">
        <v>19</v>
      </c>
      <c r="E29" s="142"/>
      <c r="F29" s="169"/>
      <c r="G29" s="169"/>
      <c r="H29" s="169"/>
      <c r="I29" s="169"/>
      <c r="J29" s="169"/>
      <c r="K29" s="169"/>
      <c r="L29" s="169"/>
      <c r="M29" s="172"/>
      <c r="N29" s="170"/>
      <c r="O29" s="170"/>
      <c r="P29" s="172"/>
      <c r="Q29" s="140"/>
      <c r="R29" s="32"/>
      <c r="S29" s="6"/>
    </row>
    <row r="30" spans="2:19" ht="35.1" customHeight="1">
      <c r="B30" s="6"/>
      <c r="C30" s="124"/>
      <c r="D30" s="141">
        <v>20</v>
      </c>
      <c r="E30" s="142"/>
      <c r="F30" s="169"/>
      <c r="G30" s="169"/>
      <c r="H30" s="169"/>
      <c r="I30" s="169"/>
      <c r="J30" s="169"/>
      <c r="K30" s="169"/>
      <c r="L30" s="169"/>
      <c r="M30" s="172"/>
      <c r="N30" s="170"/>
      <c r="O30" s="170"/>
      <c r="P30" s="172"/>
      <c r="Q30" s="140"/>
      <c r="R30" s="32"/>
      <c r="S30" s="6"/>
    </row>
    <row r="31" spans="2:19" ht="35.1" customHeight="1">
      <c r="B31" s="6"/>
      <c r="C31" s="124"/>
      <c r="D31" s="141">
        <v>21</v>
      </c>
      <c r="E31" s="142"/>
      <c r="F31" s="169"/>
      <c r="G31" s="169"/>
      <c r="H31" s="169"/>
      <c r="I31" s="169"/>
      <c r="J31" s="169"/>
      <c r="K31" s="169"/>
      <c r="L31" s="169"/>
      <c r="M31" s="172"/>
      <c r="N31" s="170"/>
      <c r="O31" s="170"/>
      <c r="P31" s="172"/>
      <c r="Q31" s="140"/>
      <c r="R31" s="32"/>
      <c r="S31" s="6"/>
    </row>
    <row r="32" spans="2:19" ht="35.1" customHeight="1">
      <c r="B32" s="6"/>
      <c r="C32" s="124"/>
      <c r="D32" s="141">
        <v>22</v>
      </c>
      <c r="E32" s="142"/>
      <c r="F32" s="169"/>
      <c r="G32" s="169"/>
      <c r="H32" s="169"/>
      <c r="I32" s="169"/>
      <c r="J32" s="169"/>
      <c r="K32" s="169"/>
      <c r="L32" s="169"/>
      <c r="M32" s="172"/>
      <c r="N32" s="170"/>
      <c r="O32" s="170"/>
      <c r="P32" s="172"/>
      <c r="Q32" s="140"/>
      <c r="R32" s="32"/>
      <c r="S32" s="6"/>
    </row>
    <row r="33" spans="2:19" ht="35.1" customHeight="1">
      <c r="B33" s="6"/>
      <c r="C33" s="124"/>
      <c r="D33" s="141">
        <v>23</v>
      </c>
      <c r="E33" s="142"/>
      <c r="F33" s="169"/>
      <c r="G33" s="169"/>
      <c r="H33" s="169"/>
      <c r="I33" s="169"/>
      <c r="J33" s="169"/>
      <c r="K33" s="169"/>
      <c r="L33" s="169"/>
      <c r="M33" s="172"/>
      <c r="N33" s="170"/>
      <c r="O33" s="170"/>
      <c r="P33" s="172"/>
      <c r="Q33" s="140"/>
      <c r="R33" s="32"/>
      <c r="S33" s="6"/>
    </row>
    <row r="34" spans="2:19" ht="35.1" customHeight="1">
      <c r="B34" s="6"/>
      <c r="C34" s="124"/>
      <c r="D34" s="580" t="s">
        <v>143</v>
      </c>
      <c r="E34" s="580"/>
      <c r="F34" s="190">
        <f t="shared" ref="F34:L34" si="0">SUM(F11:F33)</f>
        <v>0</v>
      </c>
      <c r="G34" s="190">
        <f t="shared" si="0"/>
        <v>0</v>
      </c>
      <c r="H34" s="190">
        <f t="shared" si="0"/>
        <v>0</v>
      </c>
      <c r="I34" s="190">
        <f t="shared" si="0"/>
        <v>0</v>
      </c>
      <c r="J34" s="190">
        <f t="shared" si="0"/>
        <v>0</v>
      </c>
      <c r="K34" s="190">
        <f t="shared" si="0"/>
        <v>0</v>
      </c>
      <c r="L34" s="190">
        <f t="shared" si="0"/>
        <v>0</v>
      </c>
      <c r="M34" s="190">
        <f>SUM(M11:M33)</f>
        <v>0</v>
      </c>
      <c r="N34" s="173">
        <f>SUM(N11:N33)</f>
        <v>0</v>
      </c>
      <c r="O34" s="173">
        <f>SUM(O23:O33)</f>
        <v>0</v>
      </c>
      <c r="P34" s="173">
        <f>SUM(P23:P33)</f>
        <v>0</v>
      </c>
      <c r="Q34" s="173">
        <f>SUM(Q23:Q33)</f>
        <v>0</v>
      </c>
      <c r="R34" s="146"/>
      <c r="S34" s="6"/>
    </row>
    <row r="35" spans="2:19" ht="15" customHeight="1">
      <c r="B35" s="6"/>
      <c r="C35" s="124"/>
      <c r="D35" s="581"/>
      <c r="E35" s="581"/>
      <c r="F35" s="581"/>
      <c r="G35" s="581"/>
      <c r="H35" s="581"/>
      <c r="I35" s="581"/>
      <c r="J35" s="581"/>
      <c r="K35" s="581"/>
      <c r="L35" s="581"/>
      <c r="M35" s="581"/>
      <c r="N35" s="581"/>
      <c r="O35" s="581"/>
      <c r="P35" s="581"/>
      <c r="Q35" s="581"/>
      <c r="R35" s="32"/>
      <c r="S35" s="6"/>
    </row>
    <row r="36" spans="2:19"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</row>
    <row r="37" spans="2:19"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S37" s="6"/>
    </row>
    <row r="38" spans="2:19" hidden="1">
      <c r="B38" s="6"/>
      <c r="C38" s="6"/>
      <c r="D38" s="6"/>
      <c r="E38" s="6" t="s">
        <v>18</v>
      </c>
      <c r="F38" s="6">
        <v>378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S38" s="6"/>
    </row>
    <row r="39" spans="2:19" hidden="1">
      <c r="B39" s="6"/>
      <c r="C39" s="6"/>
      <c r="D39" s="6"/>
      <c r="E39" s="6" t="s">
        <v>58</v>
      </c>
      <c r="F39" s="6">
        <v>0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S39" s="6"/>
    </row>
    <row r="40" spans="2:19" hidden="1">
      <c r="B40" s="6"/>
      <c r="C40" s="6"/>
      <c r="D40" s="6"/>
      <c r="E40" s="6" t="s">
        <v>59</v>
      </c>
      <c r="F40" s="6">
        <v>0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S40" s="6"/>
    </row>
    <row r="41" spans="2:19" ht="28.5">
      <c r="B41" s="6"/>
      <c r="C41" s="6"/>
      <c r="D41" s="6"/>
      <c r="E41" s="576"/>
      <c r="F41" s="576"/>
      <c r="G41" s="576"/>
      <c r="H41" s="576"/>
      <c r="I41" s="576"/>
      <c r="J41" s="576"/>
      <c r="K41" s="576"/>
      <c r="L41" s="576"/>
      <c r="M41" s="576"/>
      <c r="N41" s="576"/>
      <c r="O41" s="576"/>
      <c r="P41" s="576"/>
      <c r="Q41" s="576"/>
      <c r="R41" s="576"/>
      <c r="S41" s="6"/>
    </row>
    <row r="42" spans="2:19"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</row>
  </sheetData>
  <mergeCells count="14">
    <mergeCell ref="C3:R3"/>
    <mergeCell ref="C4:R4"/>
    <mergeCell ref="D34:E34"/>
    <mergeCell ref="D35:Q35"/>
    <mergeCell ref="E41:R41"/>
    <mergeCell ref="J5:Q5"/>
    <mergeCell ref="J6:Q6"/>
    <mergeCell ref="J7:Q7"/>
    <mergeCell ref="J8:Q8"/>
    <mergeCell ref="D9:Q9"/>
    <mergeCell ref="D5:I5"/>
    <mergeCell ref="D6:I6"/>
    <mergeCell ref="D7:I7"/>
    <mergeCell ref="D8:I8"/>
  </mergeCells>
  <printOptions horizontalCentered="1"/>
  <pageMargins left="0" right="0" top="0.25" bottom="0.5" header="0" footer="0"/>
  <pageSetup paperSize="9" scale="90" orientation="portrait" r:id="rId1"/>
  <rowBreaks count="1" manualBreakCount="1">
    <brk id="27" min="2" max="17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51"/>
  <sheetViews>
    <sheetView rightToLeft="1" view="pageBreakPreview" topLeftCell="A13" zoomScale="90" zoomScaleNormal="85" zoomScaleSheetLayoutView="90" workbookViewId="0">
      <selection activeCell="D24" sqref="D24:Q24"/>
    </sheetView>
  </sheetViews>
  <sheetFormatPr defaultColWidth="9" defaultRowHeight="14.25"/>
  <cols>
    <col min="1" max="2" width="30.75" style="65" customWidth="1"/>
    <col min="3" max="3" width="2.75" style="65" customWidth="1"/>
    <col min="4" max="4" width="6.75" style="31" customWidth="1"/>
    <col min="5" max="17" width="6.75" style="65" customWidth="1"/>
    <col min="18" max="18" width="2.75" style="65" customWidth="1"/>
    <col min="19" max="16384" width="9" style="65"/>
  </cols>
  <sheetData>
    <row r="1" spans="2:19" ht="30" customHeight="1"/>
    <row r="2" spans="2:19" ht="30" customHeight="1"/>
    <row r="3" spans="2:19" ht="24.95" customHeight="1">
      <c r="C3" s="368" t="str">
        <f>'نمودار پیشرفت زمانی ماهیانه '!$C$3</f>
        <v xml:space="preserve">گزارش ماهیانه  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</row>
    <row r="4" spans="2:19" ht="24.95" customHeight="1">
      <c r="C4" s="368" t="s">
        <v>250</v>
      </c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</row>
    <row r="5" spans="2:19" ht="24.95" customHeight="1">
      <c r="C5" s="114"/>
      <c r="D5" s="426" t="str">
        <f>مشخصات!E5</f>
        <v xml:space="preserve">کارفرما : </v>
      </c>
      <c r="E5" s="426"/>
      <c r="F5" s="426"/>
      <c r="G5" s="426"/>
      <c r="H5" s="426"/>
      <c r="I5" s="426"/>
      <c r="J5" s="426"/>
      <c r="K5" s="431" t="str">
        <f>مشخصات!K5</f>
        <v xml:space="preserve">شماره قرارداد :   </v>
      </c>
      <c r="L5" s="431"/>
      <c r="M5" s="431"/>
      <c r="N5" s="431"/>
      <c r="O5" s="431"/>
      <c r="P5" s="431"/>
      <c r="Q5" s="431"/>
    </row>
    <row r="6" spans="2:19" ht="24.95" customHeight="1">
      <c r="C6" s="114"/>
      <c r="D6" s="426" t="str">
        <f>مشخصات!E6</f>
        <v xml:space="preserve">مشاور : </v>
      </c>
      <c r="E6" s="426"/>
      <c r="F6" s="426"/>
      <c r="G6" s="426"/>
      <c r="H6" s="426"/>
      <c r="I6" s="426"/>
      <c r="J6" s="426"/>
      <c r="K6" s="431" t="str">
        <f>مشخصات!K6</f>
        <v xml:space="preserve">تاریخ قرارداد :      </v>
      </c>
      <c r="L6" s="431"/>
      <c r="M6" s="431"/>
      <c r="N6" s="431"/>
      <c r="O6" s="431"/>
      <c r="P6" s="431"/>
      <c r="Q6" s="431"/>
    </row>
    <row r="7" spans="2:19" ht="24.95" customHeight="1">
      <c r="C7" s="114"/>
      <c r="D7" s="426" t="str">
        <f>مشخصات!E7</f>
        <v xml:space="preserve">پیمانکار: </v>
      </c>
      <c r="E7" s="426"/>
      <c r="F7" s="426"/>
      <c r="G7" s="426"/>
      <c r="H7" s="426"/>
      <c r="I7" s="426"/>
      <c r="J7" s="426"/>
      <c r="K7" s="431" t="str">
        <f>مشخصات!K7</f>
        <v xml:space="preserve">تاریخ گزارش :  </v>
      </c>
      <c r="L7" s="431"/>
      <c r="M7" s="431"/>
      <c r="N7" s="431"/>
      <c r="O7" s="431"/>
      <c r="P7" s="431"/>
      <c r="Q7" s="431"/>
    </row>
    <row r="8" spans="2:19" ht="24.95" customHeight="1">
      <c r="C8" s="114"/>
      <c r="D8" s="426" t="str">
        <f>مشخصات!E8</f>
        <v>مکان : م</v>
      </c>
      <c r="E8" s="426"/>
      <c r="F8" s="426"/>
      <c r="G8" s="426"/>
      <c r="H8" s="426"/>
      <c r="I8" s="426"/>
      <c r="J8" s="426"/>
      <c r="K8" s="431" t="str">
        <f>مشخصات!K8</f>
        <v xml:space="preserve">شماره گزارش : </v>
      </c>
      <c r="L8" s="431"/>
      <c r="M8" s="431"/>
      <c r="N8" s="431"/>
      <c r="O8" s="431"/>
      <c r="P8" s="431"/>
      <c r="Q8" s="431"/>
    </row>
    <row r="9" spans="2:19" ht="35.1" customHeight="1">
      <c r="B9" s="6"/>
      <c r="C9" s="136"/>
      <c r="D9" s="565" t="s">
        <v>127</v>
      </c>
      <c r="E9" s="566"/>
      <c r="F9" s="566"/>
      <c r="G9" s="566"/>
      <c r="H9" s="566"/>
      <c r="I9" s="566"/>
      <c r="J9" s="566"/>
      <c r="K9" s="566"/>
      <c r="L9" s="566"/>
      <c r="M9" s="566"/>
      <c r="N9" s="566"/>
      <c r="O9" s="566"/>
      <c r="P9" s="566"/>
      <c r="Q9" s="567"/>
      <c r="R9" s="27"/>
      <c r="S9" s="6"/>
    </row>
    <row r="10" spans="2:19" ht="35.1" customHeight="1">
      <c r="B10" s="6"/>
      <c r="C10" s="136"/>
      <c r="D10" s="585"/>
      <c r="E10" s="586"/>
      <c r="F10" s="586"/>
      <c r="G10" s="586"/>
      <c r="H10" s="586"/>
      <c r="I10" s="586"/>
      <c r="J10" s="586"/>
      <c r="K10" s="586"/>
      <c r="L10" s="586"/>
      <c r="M10" s="586"/>
      <c r="N10" s="586"/>
      <c r="O10" s="586"/>
      <c r="P10" s="586"/>
      <c r="Q10" s="587"/>
      <c r="R10" s="27"/>
      <c r="S10" s="6"/>
    </row>
    <row r="11" spans="2:19" ht="35.1" customHeight="1">
      <c r="C11" s="148"/>
      <c r="D11" s="582"/>
      <c r="E11" s="583"/>
      <c r="F11" s="583"/>
      <c r="G11" s="583"/>
      <c r="H11" s="583"/>
      <c r="I11" s="583"/>
      <c r="J11" s="583"/>
      <c r="K11" s="583"/>
      <c r="L11" s="583"/>
      <c r="M11" s="583"/>
      <c r="N11" s="583"/>
      <c r="O11" s="583"/>
      <c r="P11" s="583"/>
      <c r="Q11" s="584"/>
      <c r="R11" s="27"/>
    </row>
    <row r="12" spans="2:19" ht="35.1" customHeight="1">
      <c r="C12" s="148"/>
      <c r="D12" s="582"/>
      <c r="E12" s="583"/>
      <c r="F12" s="583"/>
      <c r="G12" s="583"/>
      <c r="H12" s="583"/>
      <c r="I12" s="583"/>
      <c r="J12" s="583"/>
      <c r="K12" s="583"/>
      <c r="L12" s="583"/>
      <c r="M12" s="583"/>
      <c r="N12" s="583"/>
      <c r="O12" s="583"/>
      <c r="P12" s="583"/>
      <c r="Q12" s="584"/>
      <c r="R12" s="27"/>
    </row>
    <row r="13" spans="2:19" ht="35.1" customHeight="1">
      <c r="C13" s="148"/>
      <c r="D13" s="582"/>
      <c r="E13" s="583"/>
      <c r="F13" s="583"/>
      <c r="G13" s="583"/>
      <c r="H13" s="583"/>
      <c r="I13" s="583"/>
      <c r="J13" s="583"/>
      <c r="K13" s="583"/>
      <c r="L13" s="583"/>
      <c r="M13" s="583"/>
      <c r="N13" s="583"/>
      <c r="O13" s="583"/>
      <c r="P13" s="583"/>
      <c r="Q13" s="584"/>
      <c r="R13" s="27"/>
    </row>
    <row r="14" spans="2:19" ht="35.1" customHeight="1">
      <c r="C14" s="148"/>
      <c r="D14" s="582"/>
      <c r="E14" s="583"/>
      <c r="F14" s="583"/>
      <c r="G14" s="583"/>
      <c r="H14" s="583"/>
      <c r="I14" s="583"/>
      <c r="J14" s="583"/>
      <c r="K14" s="583"/>
      <c r="L14" s="583"/>
      <c r="M14" s="583"/>
      <c r="N14" s="583"/>
      <c r="O14" s="583"/>
      <c r="P14" s="583"/>
      <c r="Q14" s="584"/>
      <c r="R14" s="27"/>
    </row>
    <row r="15" spans="2:19" ht="35.1" customHeight="1">
      <c r="C15" s="148"/>
      <c r="D15" s="582"/>
      <c r="E15" s="583"/>
      <c r="F15" s="583"/>
      <c r="G15" s="583"/>
      <c r="H15" s="583"/>
      <c r="I15" s="583"/>
      <c r="J15" s="583"/>
      <c r="K15" s="583"/>
      <c r="L15" s="583"/>
      <c r="M15" s="583"/>
      <c r="N15" s="583"/>
      <c r="O15" s="583"/>
      <c r="P15" s="583"/>
      <c r="Q15" s="584"/>
      <c r="R15" s="27"/>
    </row>
    <row r="16" spans="2:19" ht="35.1" customHeight="1">
      <c r="C16" s="148"/>
      <c r="D16" s="582"/>
      <c r="E16" s="583"/>
      <c r="F16" s="583"/>
      <c r="G16" s="583"/>
      <c r="H16" s="583"/>
      <c r="I16" s="583"/>
      <c r="J16" s="583"/>
      <c r="K16" s="583"/>
      <c r="L16" s="583"/>
      <c r="M16" s="583"/>
      <c r="N16" s="583"/>
      <c r="O16" s="583"/>
      <c r="P16" s="583"/>
      <c r="Q16" s="584"/>
      <c r="R16" s="27"/>
    </row>
    <row r="17" spans="3:18" ht="35.1" customHeight="1">
      <c r="C17" s="148"/>
      <c r="D17" s="582"/>
      <c r="E17" s="583"/>
      <c r="F17" s="583"/>
      <c r="G17" s="583"/>
      <c r="H17" s="583"/>
      <c r="I17" s="583"/>
      <c r="J17" s="583"/>
      <c r="K17" s="583"/>
      <c r="L17" s="583"/>
      <c r="M17" s="583"/>
      <c r="N17" s="583"/>
      <c r="O17" s="583"/>
      <c r="P17" s="583"/>
      <c r="Q17" s="584"/>
      <c r="R17" s="27"/>
    </row>
    <row r="18" spans="3:18" ht="35.1" customHeight="1">
      <c r="C18" s="148"/>
      <c r="D18" s="582"/>
      <c r="E18" s="583"/>
      <c r="F18" s="583"/>
      <c r="G18" s="583"/>
      <c r="H18" s="583"/>
      <c r="I18" s="583"/>
      <c r="J18" s="583"/>
      <c r="K18" s="583"/>
      <c r="L18" s="583"/>
      <c r="M18" s="583"/>
      <c r="N18" s="583"/>
      <c r="O18" s="583"/>
      <c r="P18" s="583"/>
      <c r="Q18" s="584"/>
      <c r="R18" s="27"/>
    </row>
    <row r="19" spans="3:18" ht="35.1" customHeight="1">
      <c r="C19" s="148"/>
      <c r="D19" s="582"/>
      <c r="E19" s="583"/>
      <c r="F19" s="583"/>
      <c r="G19" s="583"/>
      <c r="H19" s="583"/>
      <c r="I19" s="583"/>
      <c r="J19" s="583"/>
      <c r="K19" s="583"/>
      <c r="L19" s="583"/>
      <c r="M19" s="583"/>
      <c r="N19" s="583"/>
      <c r="O19" s="583"/>
      <c r="P19" s="583"/>
      <c r="Q19" s="584"/>
      <c r="R19" s="27"/>
    </row>
    <row r="20" spans="3:18" ht="35.1" customHeight="1">
      <c r="C20" s="148"/>
      <c r="D20" s="582"/>
      <c r="E20" s="583"/>
      <c r="F20" s="583"/>
      <c r="G20" s="583"/>
      <c r="H20" s="583"/>
      <c r="I20" s="583"/>
      <c r="J20" s="583"/>
      <c r="K20" s="583"/>
      <c r="L20" s="583"/>
      <c r="M20" s="583"/>
      <c r="N20" s="583"/>
      <c r="O20" s="583"/>
      <c r="P20" s="583"/>
      <c r="Q20" s="584"/>
      <c r="R20" s="27"/>
    </row>
    <row r="21" spans="3:18" ht="35.1" customHeight="1">
      <c r="C21" s="148"/>
      <c r="D21" s="582"/>
      <c r="E21" s="583"/>
      <c r="F21" s="583"/>
      <c r="G21" s="583"/>
      <c r="H21" s="583"/>
      <c r="I21" s="583"/>
      <c r="J21" s="583"/>
      <c r="K21" s="583"/>
      <c r="L21" s="583"/>
      <c r="M21" s="583"/>
      <c r="N21" s="583"/>
      <c r="O21" s="583"/>
      <c r="P21" s="583"/>
      <c r="Q21" s="584"/>
      <c r="R21" s="27"/>
    </row>
    <row r="22" spans="3:18" ht="35.1" customHeight="1">
      <c r="C22" s="148"/>
      <c r="D22" s="582"/>
      <c r="E22" s="583"/>
      <c r="F22" s="583"/>
      <c r="G22" s="583"/>
      <c r="H22" s="583"/>
      <c r="I22" s="583"/>
      <c r="J22" s="583"/>
      <c r="K22" s="583"/>
      <c r="L22" s="583"/>
      <c r="M22" s="583"/>
      <c r="N22" s="583"/>
      <c r="O22" s="583"/>
      <c r="P22" s="583"/>
      <c r="Q22" s="584"/>
      <c r="R22" s="27"/>
    </row>
    <row r="23" spans="3:18" ht="35.1" customHeight="1">
      <c r="C23" s="148"/>
      <c r="D23" s="582"/>
      <c r="E23" s="583"/>
      <c r="F23" s="583"/>
      <c r="G23" s="583"/>
      <c r="H23" s="583"/>
      <c r="I23" s="583"/>
      <c r="J23" s="583"/>
      <c r="K23" s="583"/>
      <c r="L23" s="583"/>
      <c r="M23" s="583"/>
      <c r="N23" s="583"/>
      <c r="O23" s="583"/>
      <c r="P23" s="583"/>
      <c r="Q23" s="584"/>
      <c r="R23" s="27"/>
    </row>
    <row r="24" spans="3:18" ht="35.1" customHeight="1">
      <c r="C24" s="148"/>
      <c r="D24" s="582"/>
      <c r="E24" s="583"/>
      <c r="F24" s="583"/>
      <c r="G24" s="583"/>
      <c r="H24" s="583"/>
      <c r="I24" s="583"/>
      <c r="J24" s="583"/>
      <c r="K24" s="583"/>
      <c r="L24" s="583"/>
      <c r="M24" s="583"/>
      <c r="N24" s="583"/>
      <c r="O24" s="583"/>
      <c r="P24" s="583"/>
      <c r="Q24" s="584"/>
      <c r="R24" s="27"/>
    </row>
    <row r="25" spans="3:18" ht="35.1" customHeight="1">
      <c r="C25" s="148"/>
      <c r="D25" s="582"/>
      <c r="E25" s="583"/>
      <c r="F25" s="583"/>
      <c r="G25" s="583"/>
      <c r="H25" s="583"/>
      <c r="I25" s="583"/>
      <c r="J25" s="583"/>
      <c r="K25" s="583"/>
      <c r="L25" s="583"/>
      <c r="M25" s="583"/>
      <c r="N25" s="583"/>
      <c r="O25" s="583"/>
      <c r="P25" s="583"/>
      <c r="Q25" s="584"/>
      <c r="R25" s="27"/>
    </row>
    <row r="26" spans="3:18" ht="35.1" customHeight="1">
      <c r="C26" s="148"/>
      <c r="D26" s="582"/>
      <c r="E26" s="583"/>
      <c r="F26" s="583"/>
      <c r="G26" s="583"/>
      <c r="H26" s="583"/>
      <c r="I26" s="583"/>
      <c r="J26" s="583"/>
      <c r="K26" s="583"/>
      <c r="L26" s="583"/>
      <c r="M26" s="583"/>
      <c r="N26" s="583"/>
      <c r="O26" s="583"/>
      <c r="P26" s="583"/>
      <c r="Q26" s="584"/>
      <c r="R26" s="27"/>
    </row>
    <row r="27" spans="3:18" ht="35.1" customHeight="1">
      <c r="C27" s="148"/>
      <c r="D27" s="582"/>
      <c r="E27" s="583"/>
      <c r="F27" s="583"/>
      <c r="G27" s="583"/>
      <c r="H27" s="583"/>
      <c r="I27" s="583"/>
      <c r="J27" s="583"/>
      <c r="K27" s="583"/>
      <c r="L27" s="583"/>
      <c r="M27" s="583"/>
      <c r="N27" s="583"/>
      <c r="O27" s="583"/>
      <c r="P27" s="583"/>
      <c r="Q27" s="584"/>
      <c r="R27" s="27"/>
    </row>
    <row r="28" spans="3:18" ht="35.1" customHeight="1">
      <c r="C28" s="148"/>
      <c r="D28" s="588"/>
      <c r="E28" s="589"/>
      <c r="F28" s="589"/>
      <c r="G28" s="589"/>
      <c r="H28" s="589"/>
      <c r="I28" s="589"/>
      <c r="J28" s="589"/>
      <c r="K28" s="589"/>
      <c r="L28" s="589"/>
      <c r="M28" s="589"/>
      <c r="N28" s="589"/>
      <c r="O28" s="589"/>
      <c r="P28" s="589"/>
      <c r="Q28" s="590"/>
      <c r="R28" s="27"/>
    </row>
    <row r="29" spans="3:18" ht="15" customHeight="1">
      <c r="C29" s="148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27"/>
    </row>
    <row r="30" spans="3:18" ht="35.1" customHeight="1">
      <c r="C30" s="148"/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27"/>
    </row>
    <row r="31" spans="3:18" ht="35.1" customHeight="1">
      <c r="C31" s="148"/>
      <c r="D31" s="583"/>
      <c r="E31" s="583"/>
      <c r="F31" s="583"/>
      <c r="G31" s="583"/>
      <c r="H31" s="583"/>
      <c r="I31" s="583"/>
      <c r="J31" s="583"/>
      <c r="K31" s="583"/>
      <c r="L31" s="583"/>
      <c r="M31" s="583"/>
      <c r="N31" s="583"/>
      <c r="O31" s="583"/>
      <c r="P31" s="583"/>
      <c r="Q31" s="583"/>
      <c r="R31" s="27"/>
    </row>
    <row r="32" spans="3:18" ht="35.1" customHeight="1">
      <c r="C32" s="148"/>
      <c r="D32" s="583"/>
      <c r="E32" s="583"/>
      <c r="F32" s="583"/>
      <c r="G32" s="583"/>
      <c r="H32" s="583"/>
      <c r="I32" s="583"/>
      <c r="J32" s="583"/>
      <c r="K32" s="583"/>
      <c r="L32" s="583"/>
      <c r="M32" s="583"/>
      <c r="N32" s="583"/>
      <c r="O32" s="583"/>
      <c r="P32" s="583"/>
      <c r="Q32" s="583"/>
      <c r="R32" s="27"/>
    </row>
    <row r="33" spans="3:18" ht="35.1" customHeight="1">
      <c r="C33" s="148"/>
      <c r="D33" s="583"/>
      <c r="E33" s="583"/>
      <c r="F33" s="583"/>
      <c r="G33" s="583"/>
      <c r="H33" s="583"/>
      <c r="I33" s="583"/>
      <c r="J33" s="583"/>
      <c r="K33" s="583"/>
      <c r="L33" s="583"/>
      <c r="M33" s="583"/>
      <c r="N33" s="583"/>
      <c r="O33" s="583"/>
      <c r="P33" s="583"/>
      <c r="Q33" s="583"/>
      <c r="R33" s="27"/>
    </row>
    <row r="34" spans="3:18" ht="35.1" customHeight="1">
      <c r="C34" s="148"/>
      <c r="D34" s="583"/>
      <c r="E34" s="583"/>
      <c r="F34" s="583"/>
      <c r="G34" s="583"/>
      <c r="H34" s="583"/>
      <c r="I34" s="583"/>
      <c r="J34" s="583"/>
      <c r="K34" s="583"/>
      <c r="L34" s="583"/>
      <c r="M34" s="583"/>
      <c r="N34" s="583"/>
      <c r="O34" s="583"/>
      <c r="P34" s="583"/>
      <c r="Q34" s="583"/>
      <c r="R34" s="27"/>
    </row>
    <row r="35" spans="3:18" ht="35.1" customHeight="1">
      <c r="C35" s="148"/>
      <c r="D35" s="583"/>
      <c r="E35" s="583"/>
      <c r="F35" s="583"/>
      <c r="G35" s="583"/>
      <c r="H35" s="583"/>
      <c r="I35" s="583"/>
      <c r="J35" s="583"/>
      <c r="K35" s="583"/>
      <c r="L35" s="583"/>
      <c r="M35" s="583"/>
      <c r="N35" s="583"/>
      <c r="O35" s="583"/>
      <c r="P35" s="583"/>
      <c r="Q35" s="583"/>
      <c r="R35" s="27"/>
    </row>
    <row r="36" spans="3:18" ht="35.1" customHeight="1">
      <c r="C36" s="148"/>
      <c r="D36" s="583"/>
      <c r="E36" s="583"/>
      <c r="F36" s="583"/>
      <c r="G36" s="583"/>
      <c r="H36" s="583"/>
      <c r="I36" s="583"/>
      <c r="J36" s="583"/>
      <c r="K36" s="583"/>
      <c r="L36" s="583"/>
      <c r="M36" s="583"/>
      <c r="N36" s="583"/>
      <c r="O36" s="583"/>
      <c r="P36" s="583"/>
      <c r="Q36" s="583"/>
      <c r="R36" s="27"/>
    </row>
    <row r="37" spans="3:18" ht="35.1" customHeight="1">
      <c r="C37" s="148"/>
      <c r="D37" s="583"/>
      <c r="E37" s="583"/>
      <c r="F37" s="583"/>
      <c r="G37" s="583"/>
      <c r="H37" s="583"/>
      <c r="I37" s="583"/>
      <c r="J37" s="583"/>
      <c r="K37" s="583"/>
      <c r="L37" s="583"/>
      <c r="M37" s="583"/>
      <c r="N37" s="583"/>
      <c r="O37" s="583"/>
      <c r="P37" s="583"/>
      <c r="Q37" s="583"/>
      <c r="R37" s="27"/>
    </row>
    <row r="38" spans="3:18" ht="35.1" customHeight="1">
      <c r="C38" s="148"/>
      <c r="D38" s="583"/>
      <c r="E38" s="583"/>
      <c r="F38" s="583"/>
      <c r="G38" s="583"/>
      <c r="H38" s="583"/>
      <c r="I38" s="583"/>
      <c r="J38" s="583"/>
      <c r="K38" s="583"/>
      <c r="L38" s="583"/>
      <c r="M38" s="583"/>
      <c r="N38" s="583"/>
      <c r="O38" s="583"/>
      <c r="P38" s="583"/>
      <c r="Q38" s="583"/>
      <c r="R38" s="27"/>
    </row>
    <row r="39" spans="3:18" ht="35.1" customHeight="1">
      <c r="C39" s="148"/>
      <c r="D39" s="583"/>
      <c r="E39" s="583"/>
      <c r="F39" s="583"/>
      <c r="G39" s="583"/>
      <c r="H39" s="583"/>
      <c r="I39" s="583"/>
      <c r="J39" s="583"/>
      <c r="K39" s="583"/>
      <c r="L39" s="583"/>
      <c r="M39" s="583"/>
      <c r="N39" s="583"/>
      <c r="O39" s="583"/>
      <c r="P39" s="583"/>
      <c r="Q39" s="583"/>
      <c r="R39" s="27"/>
    </row>
    <row r="40" spans="3:18" ht="35.1" customHeight="1">
      <c r="C40" s="148"/>
      <c r="D40" s="583"/>
      <c r="E40" s="583"/>
      <c r="F40" s="583"/>
      <c r="G40" s="583"/>
      <c r="H40" s="583"/>
      <c r="I40" s="583"/>
      <c r="J40" s="583"/>
      <c r="K40" s="583"/>
      <c r="L40" s="583"/>
      <c r="M40" s="583"/>
      <c r="N40" s="583"/>
      <c r="O40" s="583"/>
      <c r="P40" s="583"/>
      <c r="Q40" s="583"/>
      <c r="R40" s="27"/>
    </row>
    <row r="41" spans="3:18" ht="35.1" customHeight="1">
      <c r="C41" s="148"/>
      <c r="D41" s="583"/>
      <c r="E41" s="583"/>
      <c r="F41" s="583"/>
      <c r="G41" s="583"/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27"/>
    </row>
    <row r="42" spans="3:18" ht="35.1" customHeight="1">
      <c r="C42" s="148"/>
      <c r="D42" s="583"/>
      <c r="E42" s="583"/>
      <c r="F42" s="583"/>
      <c r="G42" s="583"/>
      <c r="H42" s="583"/>
      <c r="I42" s="583"/>
      <c r="J42" s="583"/>
      <c r="K42" s="583"/>
      <c r="L42" s="583"/>
      <c r="M42" s="583"/>
      <c r="N42" s="583"/>
      <c r="O42" s="583"/>
      <c r="P42" s="583"/>
      <c r="Q42" s="583"/>
      <c r="R42" s="27"/>
    </row>
    <row r="43" spans="3:18" ht="35.1" customHeight="1">
      <c r="C43" s="148"/>
      <c r="D43" s="583"/>
      <c r="E43" s="583"/>
      <c r="F43" s="583"/>
      <c r="G43" s="583"/>
      <c r="H43" s="583"/>
      <c r="I43" s="583"/>
      <c r="J43" s="583"/>
      <c r="K43" s="583"/>
      <c r="L43" s="583"/>
      <c r="M43" s="583"/>
      <c r="N43" s="583"/>
      <c r="O43" s="583"/>
      <c r="P43" s="583"/>
      <c r="Q43" s="583"/>
      <c r="R43" s="27"/>
    </row>
    <row r="44" spans="3:18" ht="35.1" customHeight="1">
      <c r="C44" s="148"/>
      <c r="D44" s="583"/>
      <c r="E44" s="583"/>
      <c r="F44" s="583"/>
      <c r="G44" s="583"/>
      <c r="H44" s="583"/>
      <c r="I44" s="583"/>
      <c r="J44" s="583"/>
      <c r="K44" s="583"/>
      <c r="L44" s="583"/>
      <c r="M44" s="583"/>
      <c r="N44" s="583"/>
      <c r="O44" s="583"/>
      <c r="P44" s="583"/>
      <c r="Q44" s="583"/>
      <c r="R44" s="27"/>
    </row>
    <row r="45" spans="3:18" ht="35.1" customHeight="1">
      <c r="C45" s="148"/>
      <c r="D45" s="583"/>
      <c r="E45" s="583"/>
      <c r="F45" s="583"/>
      <c r="G45" s="583"/>
      <c r="H45" s="583"/>
      <c r="I45" s="583"/>
      <c r="J45" s="583"/>
      <c r="K45" s="583"/>
      <c r="L45" s="583"/>
      <c r="M45" s="583"/>
      <c r="N45" s="583"/>
      <c r="O45" s="583"/>
      <c r="P45" s="583"/>
      <c r="Q45" s="583"/>
      <c r="R45" s="27"/>
    </row>
    <row r="46" spans="3:18" ht="35.1" customHeight="1">
      <c r="C46" s="148"/>
      <c r="D46" s="583"/>
      <c r="E46" s="583"/>
      <c r="F46" s="583"/>
      <c r="G46" s="583"/>
      <c r="H46" s="583"/>
      <c r="I46" s="583"/>
      <c r="J46" s="583"/>
      <c r="K46" s="583"/>
      <c r="L46" s="583"/>
      <c r="M46" s="583"/>
      <c r="N46" s="583"/>
      <c r="O46" s="583"/>
      <c r="P46" s="583"/>
      <c r="Q46" s="583"/>
      <c r="R46" s="27"/>
    </row>
    <row r="47" spans="3:18" ht="35.1" customHeight="1">
      <c r="C47" s="148"/>
      <c r="D47" s="583"/>
      <c r="E47" s="583"/>
      <c r="F47" s="583"/>
      <c r="G47" s="583"/>
      <c r="H47" s="583"/>
      <c r="I47" s="583"/>
      <c r="J47" s="583"/>
      <c r="K47" s="583"/>
      <c r="L47" s="583"/>
      <c r="M47" s="583"/>
      <c r="N47" s="583"/>
      <c r="O47" s="583"/>
      <c r="P47" s="583"/>
      <c r="Q47" s="583"/>
      <c r="R47" s="27"/>
    </row>
    <row r="48" spans="3:18" ht="35.1" customHeight="1">
      <c r="C48" s="148"/>
      <c r="D48" s="583"/>
      <c r="E48" s="583"/>
      <c r="F48" s="583"/>
      <c r="G48" s="583"/>
      <c r="H48" s="583"/>
      <c r="I48" s="583"/>
      <c r="J48" s="583"/>
      <c r="K48" s="583"/>
      <c r="L48" s="583"/>
      <c r="M48" s="583"/>
      <c r="N48" s="583"/>
      <c r="O48" s="583"/>
      <c r="P48" s="583"/>
      <c r="Q48" s="583"/>
      <c r="R48" s="27"/>
    </row>
    <row r="49" spans="3:18" ht="35.1" customHeight="1">
      <c r="C49" s="148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583"/>
      <c r="O49" s="583"/>
      <c r="P49" s="583"/>
      <c r="Q49" s="583"/>
      <c r="R49" s="27"/>
    </row>
    <row r="50" spans="3:18" ht="35.1" customHeight="1">
      <c r="C50" s="148"/>
      <c r="D50" s="583"/>
      <c r="E50" s="583"/>
      <c r="F50" s="583"/>
      <c r="G50" s="583"/>
      <c r="H50" s="583"/>
      <c r="I50" s="583"/>
      <c r="J50" s="583"/>
      <c r="K50" s="583"/>
      <c r="L50" s="583"/>
      <c r="M50" s="583"/>
      <c r="N50" s="583"/>
      <c r="O50" s="583"/>
      <c r="P50" s="583"/>
      <c r="Q50" s="583"/>
      <c r="R50" s="27"/>
    </row>
    <row r="51" spans="3:18">
      <c r="C51" s="6"/>
      <c r="D51" s="135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</row>
  </sheetData>
  <mergeCells count="52">
    <mergeCell ref="D49:Q49"/>
    <mergeCell ref="D50:Q50"/>
    <mergeCell ref="D43:Q43"/>
    <mergeCell ref="D44:Q44"/>
    <mergeCell ref="D45:Q45"/>
    <mergeCell ref="D46:Q46"/>
    <mergeCell ref="D47:Q47"/>
    <mergeCell ref="D48:Q48"/>
    <mergeCell ref="D42:Q42"/>
    <mergeCell ref="D31:Q31"/>
    <mergeCell ref="D32:Q32"/>
    <mergeCell ref="D33:Q33"/>
    <mergeCell ref="D34:Q34"/>
    <mergeCell ref="D35:Q35"/>
    <mergeCell ref="D36:Q36"/>
    <mergeCell ref="D37:Q37"/>
    <mergeCell ref="D38:Q38"/>
    <mergeCell ref="D39:Q39"/>
    <mergeCell ref="D40:Q40"/>
    <mergeCell ref="D41:Q41"/>
    <mergeCell ref="D30:Q30"/>
    <mergeCell ref="D16:Q16"/>
    <mergeCell ref="D17:Q17"/>
    <mergeCell ref="D18:Q18"/>
    <mergeCell ref="D19:Q19"/>
    <mergeCell ref="D20:Q20"/>
    <mergeCell ref="D21:Q21"/>
    <mergeCell ref="D22:Q22"/>
    <mergeCell ref="D23:Q23"/>
    <mergeCell ref="D27:Q27"/>
    <mergeCell ref="D28:Q28"/>
    <mergeCell ref="D29:Q29"/>
    <mergeCell ref="D24:Q24"/>
    <mergeCell ref="D25:Q25"/>
    <mergeCell ref="D26:Q26"/>
    <mergeCell ref="D15:Q15"/>
    <mergeCell ref="D7:J7"/>
    <mergeCell ref="K7:Q7"/>
    <mergeCell ref="D8:J8"/>
    <mergeCell ref="K8:Q8"/>
    <mergeCell ref="D9:Q9"/>
    <mergeCell ref="D10:Q10"/>
    <mergeCell ref="D11:Q11"/>
    <mergeCell ref="D12:Q12"/>
    <mergeCell ref="D13:Q13"/>
    <mergeCell ref="D14:Q14"/>
    <mergeCell ref="C3:R3"/>
    <mergeCell ref="C4:R4"/>
    <mergeCell ref="D5:J5"/>
    <mergeCell ref="K5:Q5"/>
    <mergeCell ref="D6:J6"/>
    <mergeCell ref="K6:Q6"/>
  </mergeCells>
  <printOptions horizontalCentered="1"/>
  <pageMargins left="0" right="0" top="0" bottom="0" header="0" footer="0"/>
  <pageSetup paperSize="9" scale="91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0"/>
  <sheetViews>
    <sheetView rightToLeft="1" view="pageBreakPreview" topLeftCell="C1" zoomScale="130" zoomScaleNormal="85" zoomScaleSheetLayoutView="130" workbookViewId="0">
      <selection activeCell="C4" sqref="C4:R4"/>
    </sheetView>
  </sheetViews>
  <sheetFormatPr defaultColWidth="9" defaultRowHeight="14.25"/>
  <cols>
    <col min="1" max="2" width="30.75" style="65" customWidth="1"/>
    <col min="3" max="3" width="2.75" style="60" customWidth="1"/>
    <col min="4" max="4" width="6.75" style="31" customWidth="1"/>
    <col min="5" max="17" width="6.75" style="60" customWidth="1"/>
    <col min="18" max="18" width="2.75" style="60" customWidth="1"/>
    <col min="19" max="16384" width="9" style="60"/>
  </cols>
  <sheetData>
    <row r="1" spans="2:19" s="65" customFormat="1" ht="30" customHeight="1">
      <c r="D1" s="31"/>
    </row>
    <row r="2" spans="2:19" s="65" customFormat="1" ht="30" customHeight="1">
      <c r="D2" s="31"/>
    </row>
    <row r="3" spans="2:19" ht="24.95" customHeight="1">
      <c r="C3" s="368" t="str">
        <f>'نمودار پیشرفت زمانی ماهیانه '!$C$3</f>
        <v xml:space="preserve">گزارش ماهیانه  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</row>
    <row r="4" spans="2:19" ht="24.95" customHeight="1">
      <c r="C4" s="368" t="s">
        <v>250</v>
      </c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</row>
    <row r="5" spans="2:19" s="65" customFormat="1" ht="24.95" customHeight="1">
      <c r="C5" s="114"/>
      <c r="D5" s="426" t="str">
        <f>مشخصات!E5</f>
        <v xml:space="preserve">کارفرما : </v>
      </c>
      <c r="E5" s="426"/>
      <c r="F5" s="426"/>
      <c r="G5" s="426"/>
      <c r="H5" s="426"/>
      <c r="I5" s="426"/>
      <c r="J5" s="426"/>
      <c r="K5" s="431" t="str">
        <f>مشخصات!K5</f>
        <v xml:space="preserve">شماره قرارداد :   </v>
      </c>
      <c r="L5" s="431"/>
      <c r="M5" s="431"/>
      <c r="N5" s="431"/>
      <c r="O5" s="431"/>
      <c r="P5" s="431"/>
      <c r="Q5" s="431"/>
    </row>
    <row r="6" spans="2:19" s="65" customFormat="1" ht="24.95" customHeight="1">
      <c r="C6" s="114"/>
      <c r="D6" s="426" t="str">
        <f>مشخصات!E6</f>
        <v xml:space="preserve">مشاور : </v>
      </c>
      <c r="E6" s="426"/>
      <c r="F6" s="426"/>
      <c r="G6" s="426"/>
      <c r="H6" s="426"/>
      <c r="I6" s="426"/>
      <c r="J6" s="426"/>
      <c r="K6" s="431" t="str">
        <f>مشخصات!K6</f>
        <v xml:space="preserve">تاریخ قرارداد :      </v>
      </c>
      <c r="L6" s="431"/>
      <c r="M6" s="431"/>
      <c r="N6" s="431"/>
      <c r="O6" s="431"/>
      <c r="P6" s="431"/>
      <c r="Q6" s="431"/>
    </row>
    <row r="7" spans="2:19" ht="24.95" customHeight="1">
      <c r="C7" s="114"/>
      <c r="D7" s="426" t="str">
        <f>مشخصات!E7</f>
        <v xml:space="preserve">پیمانکار: </v>
      </c>
      <c r="E7" s="426"/>
      <c r="F7" s="426"/>
      <c r="G7" s="426"/>
      <c r="H7" s="426"/>
      <c r="I7" s="426"/>
      <c r="J7" s="426"/>
      <c r="K7" s="431" t="str">
        <f>مشخصات!K7</f>
        <v xml:space="preserve">تاریخ گزارش :  </v>
      </c>
      <c r="L7" s="431"/>
      <c r="M7" s="431"/>
      <c r="N7" s="431"/>
      <c r="O7" s="431"/>
      <c r="P7" s="431"/>
      <c r="Q7" s="431"/>
      <c r="R7" s="65"/>
    </row>
    <row r="8" spans="2:19" ht="24.95" customHeight="1">
      <c r="C8" s="114"/>
      <c r="D8" s="426" t="str">
        <f>مشخصات!E8</f>
        <v>مکان : م</v>
      </c>
      <c r="E8" s="426"/>
      <c r="F8" s="426"/>
      <c r="G8" s="426"/>
      <c r="H8" s="426"/>
      <c r="I8" s="426"/>
      <c r="J8" s="426"/>
      <c r="K8" s="431" t="str">
        <f>مشخصات!K8</f>
        <v xml:space="preserve">شماره گزارش : </v>
      </c>
      <c r="L8" s="431"/>
      <c r="M8" s="431"/>
      <c r="N8" s="431"/>
      <c r="O8" s="431"/>
      <c r="P8" s="431"/>
      <c r="Q8" s="431"/>
      <c r="R8" s="65"/>
    </row>
    <row r="9" spans="2:19" ht="35.1" customHeight="1">
      <c r="B9" s="6"/>
      <c r="C9" s="136"/>
      <c r="D9" s="565" t="s">
        <v>139</v>
      </c>
      <c r="E9" s="566"/>
      <c r="F9" s="566"/>
      <c r="G9" s="566"/>
      <c r="H9" s="566"/>
      <c r="I9" s="566"/>
      <c r="J9" s="566"/>
      <c r="K9" s="566"/>
      <c r="L9" s="566"/>
      <c r="M9" s="566"/>
      <c r="N9" s="566"/>
      <c r="O9" s="566"/>
      <c r="P9" s="566"/>
      <c r="Q9" s="567"/>
      <c r="R9" s="27"/>
      <c r="S9" s="6"/>
    </row>
    <row r="10" spans="2:19" ht="35.1" customHeight="1">
      <c r="C10" s="148"/>
      <c r="D10" s="582"/>
      <c r="E10" s="583"/>
      <c r="F10" s="583"/>
      <c r="G10" s="583"/>
      <c r="H10" s="583"/>
      <c r="I10" s="583"/>
      <c r="J10" s="583"/>
      <c r="K10" s="583"/>
      <c r="L10" s="583"/>
      <c r="M10" s="583"/>
      <c r="N10" s="583"/>
      <c r="O10" s="583"/>
      <c r="P10" s="583"/>
      <c r="Q10" s="584"/>
      <c r="R10" s="27"/>
    </row>
    <row r="11" spans="2:19" ht="35.1" customHeight="1">
      <c r="C11" s="148"/>
      <c r="D11" s="582"/>
      <c r="E11" s="583"/>
      <c r="F11" s="583"/>
      <c r="G11" s="583"/>
      <c r="H11" s="583"/>
      <c r="I11" s="583"/>
      <c r="J11" s="583"/>
      <c r="K11" s="583"/>
      <c r="L11" s="583"/>
      <c r="M11" s="583"/>
      <c r="N11" s="583"/>
      <c r="O11" s="583"/>
      <c r="P11" s="583"/>
      <c r="Q11" s="584"/>
      <c r="R11" s="27"/>
    </row>
    <row r="12" spans="2:19" ht="35.1" customHeight="1">
      <c r="C12" s="148"/>
      <c r="D12" s="582"/>
      <c r="E12" s="583"/>
      <c r="F12" s="583"/>
      <c r="G12" s="583"/>
      <c r="H12" s="583"/>
      <c r="I12" s="583"/>
      <c r="J12" s="583"/>
      <c r="K12" s="583"/>
      <c r="L12" s="583"/>
      <c r="M12" s="583"/>
      <c r="N12" s="583"/>
      <c r="O12" s="583"/>
      <c r="P12" s="583"/>
      <c r="Q12" s="584"/>
      <c r="R12" s="27"/>
    </row>
    <row r="13" spans="2:19" ht="35.1" customHeight="1">
      <c r="C13" s="148"/>
      <c r="D13" s="582"/>
      <c r="E13" s="583"/>
      <c r="F13" s="583"/>
      <c r="G13" s="583"/>
      <c r="H13" s="583"/>
      <c r="I13" s="583"/>
      <c r="J13" s="583"/>
      <c r="K13" s="583"/>
      <c r="L13" s="583"/>
      <c r="M13" s="583"/>
      <c r="N13" s="583"/>
      <c r="O13" s="583"/>
      <c r="P13" s="583"/>
      <c r="Q13" s="584"/>
      <c r="R13" s="27"/>
    </row>
    <row r="14" spans="2:19" ht="35.1" customHeight="1">
      <c r="C14" s="148"/>
      <c r="D14" s="582"/>
      <c r="E14" s="583"/>
      <c r="F14" s="583"/>
      <c r="G14" s="583"/>
      <c r="H14" s="583"/>
      <c r="I14" s="583"/>
      <c r="J14" s="583"/>
      <c r="K14" s="583"/>
      <c r="L14" s="583"/>
      <c r="M14" s="583"/>
      <c r="N14" s="583"/>
      <c r="O14" s="583"/>
      <c r="P14" s="583"/>
      <c r="Q14" s="584"/>
      <c r="R14" s="27"/>
    </row>
    <row r="15" spans="2:19" ht="35.1" customHeight="1">
      <c r="C15" s="148"/>
      <c r="D15" s="582"/>
      <c r="E15" s="583"/>
      <c r="F15" s="583"/>
      <c r="G15" s="583"/>
      <c r="H15" s="583"/>
      <c r="I15" s="583"/>
      <c r="J15" s="583"/>
      <c r="K15" s="583"/>
      <c r="L15" s="583"/>
      <c r="M15" s="583"/>
      <c r="N15" s="583"/>
      <c r="O15" s="583"/>
      <c r="P15" s="583"/>
      <c r="Q15" s="584"/>
      <c r="R15" s="27"/>
    </row>
    <row r="16" spans="2:19" ht="35.1" customHeight="1">
      <c r="C16" s="148"/>
      <c r="D16" s="582"/>
      <c r="E16" s="583"/>
      <c r="F16" s="583"/>
      <c r="G16" s="583"/>
      <c r="H16" s="583"/>
      <c r="I16" s="583"/>
      <c r="J16" s="583"/>
      <c r="K16" s="583"/>
      <c r="L16" s="583"/>
      <c r="M16" s="583"/>
      <c r="N16" s="583"/>
      <c r="O16" s="583"/>
      <c r="P16" s="583"/>
      <c r="Q16" s="584"/>
      <c r="R16" s="27"/>
    </row>
    <row r="17" spans="3:18" ht="35.1" customHeight="1">
      <c r="C17" s="148"/>
      <c r="D17" s="582"/>
      <c r="E17" s="583"/>
      <c r="F17" s="583"/>
      <c r="G17" s="583"/>
      <c r="H17" s="583"/>
      <c r="I17" s="583"/>
      <c r="J17" s="583"/>
      <c r="K17" s="583"/>
      <c r="L17" s="583"/>
      <c r="M17" s="583"/>
      <c r="N17" s="583"/>
      <c r="O17" s="583"/>
      <c r="P17" s="583"/>
      <c r="Q17" s="584"/>
      <c r="R17" s="27"/>
    </row>
    <row r="18" spans="3:18" ht="35.1" customHeight="1">
      <c r="C18" s="148"/>
      <c r="D18" s="582"/>
      <c r="E18" s="583"/>
      <c r="F18" s="583"/>
      <c r="G18" s="583"/>
      <c r="H18" s="583"/>
      <c r="I18" s="583"/>
      <c r="J18" s="583"/>
      <c r="K18" s="583"/>
      <c r="L18" s="583"/>
      <c r="M18" s="583"/>
      <c r="N18" s="583"/>
      <c r="O18" s="583"/>
      <c r="P18" s="583"/>
      <c r="Q18" s="584"/>
      <c r="R18" s="27"/>
    </row>
    <row r="19" spans="3:18" ht="35.1" customHeight="1">
      <c r="C19" s="148"/>
      <c r="D19" s="582"/>
      <c r="E19" s="583"/>
      <c r="F19" s="583"/>
      <c r="G19" s="583"/>
      <c r="H19" s="583"/>
      <c r="I19" s="583"/>
      <c r="J19" s="583"/>
      <c r="K19" s="583"/>
      <c r="L19" s="583"/>
      <c r="M19" s="583"/>
      <c r="N19" s="583"/>
      <c r="O19" s="583"/>
      <c r="P19" s="583"/>
      <c r="Q19" s="584"/>
      <c r="R19" s="27"/>
    </row>
    <row r="20" spans="3:18" ht="35.1" customHeight="1">
      <c r="C20" s="148"/>
      <c r="D20" s="582"/>
      <c r="E20" s="583"/>
      <c r="F20" s="583"/>
      <c r="G20" s="583"/>
      <c r="H20" s="583"/>
      <c r="I20" s="583"/>
      <c r="J20" s="583"/>
      <c r="K20" s="583"/>
      <c r="L20" s="583"/>
      <c r="M20" s="583"/>
      <c r="N20" s="583"/>
      <c r="O20" s="583"/>
      <c r="P20" s="583"/>
      <c r="Q20" s="584"/>
      <c r="R20" s="27"/>
    </row>
    <row r="21" spans="3:18" ht="35.1" customHeight="1">
      <c r="C21" s="148"/>
      <c r="D21" s="582"/>
      <c r="E21" s="583"/>
      <c r="F21" s="583"/>
      <c r="G21" s="583"/>
      <c r="H21" s="583"/>
      <c r="I21" s="583"/>
      <c r="J21" s="583"/>
      <c r="K21" s="583"/>
      <c r="L21" s="583"/>
      <c r="M21" s="583"/>
      <c r="N21" s="583"/>
      <c r="O21" s="583"/>
      <c r="P21" s="583"/>
      <c r="Q21" s="584"/>
      <c r="R21" s="27"/>
    </row>
    <row r="22" spans="3:18" s="65" customFormat="1" ht="35.1" customHeight="1">
      <c r="C22" s="148"/>
      <c r="D22" s="582"/>
      <c r="E22" s="583"/>
      <c r="F22" s="583"/>
      <c r="G22" s="583"/>
      <c r="H22" s="583"/>
      <c r="I22" s="583"/>
      <c r="J22" s="583"/>
      <c r="K22" s="583"/>
      <c r="L22" s="583"/>
      <c r="M22" s="583"/>
      <c r="N22" s="583"/>
      <c r="O22" s="583"/>
      <c r="P22" s="583"/>
      <c r="Q22" s="584"/>
      <c r="R22" s="27"/>
    </row>
    <row r="23" spans="3:18" s="65" customFormat="1" ht="35.1" customHeight="1">
      <c r="C23" s="148"/>
      <c r="D23" s="582"/>
      <c r="E23" s="583"/>
      <c r="F23" s="583"/>
      <c r="G23" s="583"/>
      <c r="H23" s="583"/>
      <c r="I23" s="583"/>
      <c r="J23" s="583"/>
      <c r="K23" s="583"/>
      <c r="L23" s="583"/>
      <c r="M23" s="583"/>
      <c r="N23" s="583"/>
      <c r="O23" s="583"/>
      <c r="P23" s="583"/>
      <c r="Q23" s="584"/>
      <c r="R23" s="27"/>
    </row>
    <row r="24" spans="3:18" s="65" customFormat="1" ht="35.1" customHeight="1">
      <c r="C24" s="148"/>
      <c r="D24" s="582"/>
      <c r="E24" s="583"/>
      <c r="F24" s="583"/>
      <c r="G24" s="583"/>
      <c r="H24" s="583"/>
      <c r="I24" s="583"/>
      <c r="J24" s="583"/>
      <c r="K24" s="583"/>
      <c r="L24" s="583"/>
      <c r="M24" s="583"/>
      <c r="N24" s="583"/>
      <c r="O24" s="583"/>
      <c r="P24" s="583"/>
      <c r="Q24" s="584"/>
      <c r="R24" s="27"/>
    </row>
    <row r="25" spans="3:18" ht="35.1" customHeight="1">
      <c r="C25" s="148"/>
      <c r="D25" s="582"/>
      <c r="E25" s="583"/>
      <c r="F25" s="583"/>
      <c r="G25" s="583"/>
      <c r="H25" s="583"/>
      <c r="I25" s="583"/>
      <c r="J25" s="583"/>
      <c r="K25" s="583"/>
      <c r="L25" s="583"/>
      <c r="M25" s="583"/>
      <c r="N25" s="583"/>
      <c r="O25" s="583"/>
      <c r="P25" s="583"/>
      <c r="Q25" s="584"/>
      <c r="R25" s="27"/>
    </row>
    <row r="26" spans="3:18" s="65" customFormat="1" ht="35.1" customHeight="1">
      <c r="C26" s="148"/>
      <c r="D26" s="582"/>
      <c r="E26" s="583"/>
      <c r="F26" s="583"/>
      <c r="G26" s="583"/>
      <c r="H26" s="583"/>
      <c r="I26" s="583"/>
      <c r="J26" s="583"/>
      <c r="K26" s="583"/>
      <c r="L26" s="583"/>
      <c r="M26" s="583"/>
      <c r="N26" s="583"/>
      <c r="O26" s="583"/>
      <c r="P26" s="583"/>
      <c r="Q26" s="584"/>
      <c r="R26" s="27"/>
    </row>
    <row r="27" spans="3:18" ht="35.1" customHeight="1">
      <c r="C27" s="148"/>
      <c r="D27" s="588"/>
      <c r="E27" s="589"/>
      <c r="F27" s="589"/>
      <c r="G27" s="589"/>
      <c r="H27" s="589"/>
      <c r="I27" s="589"/>
      <c r="J27" s="589"/>
      <c r="K27" s="589"/>
      <c r="L27" s="589"/>
      <c r="M27" s="589"/>
      <c r="N27" s="589"/>
      <c r="O27" s="589"/>
      <c r="P27" s="589"/>
      <c r="Q27" s="590"/>
      <c r="R27" s="27"/>
    </row>
    <row r="28" spans="3:18" ht="15" customHeight="1">
      <c r="C28" s="148"/>
      <c r="D28" s="583"/>
      <c r="E28" s="583"/>
      <c r="F28" s="583"/>
      <c r="G28" s="583"/>
      <c r="H28" s="583"/>
      <c r="I28" s="583"/>
      <c r="J28" s="583"/>
      <c r="K28" s="583"/>
      <c r="L28" s="583"/>
      <c r="M28" s="583"/>
      <c r="N28" s="583"/>
      <c r="O28" s="583"/>
      <c r="P28" s="583"/>
      <c r="Q28" s="583"/>
      <c r="R28" s="27"/>
    </row>
    <row r="29" spans="3:18" ht="35.1" customHeight="1">
      <c r="C29" s="148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27"/>
    </row>
    <row r="30" spans="3:18" ht="35.1" customHeight="1">
      <c r="C30" s="148"/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27"/>
    </row>
    <row r="31" spans="3:18" ht="35.1" customHeight="1">
      <c r="C31" s="148"/>
      <c r="D31" s="583"/>
      <c r="E31" s="583"/>
      <c r="F31" s="583"/>
      <c r="G31" s="583"/>
      <c r="H31" s="583"/>
      <c r="I31" s="583"/>
      <c r="J31" s="583"/>
      <c r="K31" s="583"/>
      <c r="L31" s="583"/>
      <c r="M31" s="583"/>
      <c r="N31" s="583"/>
      <c r="O31" s="583"/>
      <c r="P31" s="583"/>
      <c r="Q31" s="583"/>
      <c r="R31" s="27"/>
    </row>
    <row r="32" spans="3:18" ht="35.1" customHeight="1">
      <c r="C32" s="148"/>
      <c r="D32" s="583"/>
      <c r="E32" s="583"/>
      <c r="F32" s="583"/>
      <c r="G32" s="583"/>
      <c r="H32" s="583"/>
      <c r="I32" s="583"/>
      <c r="J32" s="583"/>
      <c r="K32" s="583"/>
      <c r="L32" s="583"/>
      <c r="M32" s="583"/>
      <c r="N32" s="583"/>
      <c r="O32" s="583"/>
      <c r="P32" s="583"/>
      <c r="Q32" s="583"/>
      <c r="R32" s="27"/>
    </row>
    <row r="33" spans="3:18" ht="35.1" customHeight="1">
      <c r="C33" s="148"/>
      <c r="D33" s="583"/>
      <c r="E33" s="583"/>
      <c r="F33" s="583"/>
      <c r="G33" s="583"/>
      <c r="H33" s="583"/>
      <c r="I33" s="583"/>
      <c r="J33" s="583"/>
      <c r="K33" s="583"/>
      <c r="L33" s="583"/>
      <c r="M33" s="583"/>
      <c r="N33" s="583"/>
      <c r="O33" s="583"/>
      <c r="P33" s="583"/>
      <c r="Q33" s="583"/>
      <c r="R33" s="27"/>
    </row>
    <row r="34" spans="3:18" ht="35.1" customHeight="1">
      <c r="C34" s="148"/>
      <c r="D34" s="583"/>
      <c r="E34" s="583"/>
      <c r="F34" s="583"/>
      <c r="G34" s="583"/>
      <c r="H34" s="583"/>
      <c r="I34" s="583"/>
      <c r="J34" s="583"/>
      <c r="K34" s="583"/>
      <c r="L34" s="583"/>
      <c r="M34" s="583"/>
      <c r="N34" s="583"/>
      <c r="O34" s="583"/>
      <c r="P34" s="583"/>
      <c r="Q34" s="583"/>
      <c r="R34" s="27"/>
    </row>
    <row r="35" spans="3:18" ht="35.1" customHeight="1">
      <c r="C35" s="148"/>
      <c r="D35" s="583"/>
      <c r="E35" s="583"/>
      <c r="F35" s="583"/>
      <c r="G35" s="583"/>
      <c r="H35" s="583"/>
      <c r="I35" s="583"/>
      <c r="J35" s="583"/>
      <c r="K35" s="583"/>
      <c r="L35" s="583"/>
      <c r="M35" s="583"/>
      <c r="N35" s="583"/>
      <c r="O35" s="583"/>
      <c r="P35" s="583"/>
      <c r="Q35" s="583"/>
      <c r="R35" s="27"/>
    </row>
    <row r="36" spans="3:18" ht="35.1" customHeight="1">
      <c r="C36" s="148"/>
      <c r="D36" s="583"/>
      <c r="E36" s="583"/>
      <c r="F36" s="583"/>
      <c r="G36" s="583"/>
      <c r="H36" s="583"/>
      <c r="I36" s="583"/>
      <c r="J36" s="583"/>
      <c r="K36" s="583"/>
      <c r="L36" s="583"/>
      <c r="M36" s="583"/>
      <c r="N36" s="583"/>
      <c r="O36" s="583"/>
      <c r="P36" s="583"/>
      <c r="Q36" s="583"/>
      <c r="R36" s="27"/>
    </row>
    <row r="37" spans="3:18" ht="35.1" customHeight="1">
      <c r="C37" s="148"/>
      <c r="D37" s="583"/>
      <c r="E37" s="583"/>
      <c r="F37" s="583"/>
      <c r="G37" s="583"/>
      <c r="H37" s="583"/>
      <c r="I37" s="583"/>
      <c r="J37" s="583"/>
      <c r="K37" s="583"/>
      <c r="L37" s="583"/>
      <c r="M37" s="583"/>
      <c r="N37" s="583"/>
      <c r="O37" s="583"/>
      <c r="P37" s="583"/>
      <c r="Q37" s="583"/>
      <c r="R37" s="27"/>
    </row>
    <row r="38" spans="3:18" ht="35.1" customHeight="1">
      <c r="C38" s="148"/>
      <c r="D38" s="583"/>
      <c r="E38" s="583"/>
      <c r="F38" s="583"/>
      <c r="G38" s="583"/>
      <c r="H38" s="583"/>
      <c r="I38" s="583"/>
      <c r="J38" s="583"/>
      <c r="K38" s="583"/>
      <c r="L38" s="583"/>
      <c r="M38" s="583"/>
      <c r="N38" s="583"/>
      <c r="O38" s="583"/>
      <c r="P38" s="583"/>
      <c r="Q38" s="583"/>
      <c r="R38" s="27"/>
    </row>
    <row r="39" spans="3:18" ht="35.1" customHeight="1">
      <c r="C39" s="148"/>
      <c r="D39" s="583"/>
      <c r="E39" s="583"/>
      <c r="F39" s="583"/>
      <c r="G39" s="583"/>
      <c r="H39" s="583"/>
      <c r="I39" s="583"/>
      <c r="J39" s="583"/>
      <c r="K39" s="583"/>
      <c r="L39" s="583"/>
      <c r="M39" s="583"/>
      <c r="N39" s="583"/>
      <c r="O39" s="583"/>
      <c r="P39" s="583"/>
      <c r="Q39" s="583"/>
      <c r="R39" s="27"/>
    </row>
    <row r="40" spans="3:18" ht="35.1" customHeight="1">
      <c r="C40" s="148"/>
      <c r="D40" s="583"/>
      <c r="E40" s="583"/>
      <c r="F40" s="583"/>
      <c r="G40" s="583"/>
      <c r="H40" s="583"/>
      <c r="I40" s="583"/>
      <c r="J40" s="583"/>
      <c r="K40" s="583"/>
      <c r="L40" s="583"/>
      <c r="M40" s="583"/>
      <c r="N40" s="583"/>
      <c r="O40" s="583"/>
      <c r="P40" s="583"/>
      <c r="Q40" s="583"/>
      <c r="R40" s="27"/>
    </row>
    <row r="41" spans="3:18" ht="35.1" customHeight="1">
      <c r="C41" s="148"/>
      <c r="D41" s="583"/>
      <c r="E41" s="583"/>
      <c r="F41" s="583"/>
      <c r="G41" s="583"/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27"/>
    </row>
    <row r="42" spans="3:18" ht="35.1" customHeight="1">
      <c r="C42" s="148"/>
      <c r="D42" s="583"/>
      <c r="E42" s="583"/>
      <c r="F42" s="583"/>
      <c r="G42" s="583"/>
      <c r="H42" s="583"/>
      <c r="I42" s="583"/>
      <c r="J42" s="583"/>
      <c r="K42" s="583"/>
      <c r="L42" s="583"/>
      <c r="M42" s="583"/>
      <c r="N42" s="583"/>
      <c r="O42" s="583"/>
      <c r="P42" s="583"/>
      <c r="Q42" s="583"/>
      <c r="R42" s="27"/>
    </row>
    <row r="43" spans="3:18" ht="35.1" customHeight="1">
      <c r="C43" s="148"/>
      <c r="D43" s="583"/>
      <c r="E43" s="583"/>
      <c r="F43" s="583"/>
      <c r="G43" s="583"/>
      <c r="H43" s="583"/>
      <c r="I43" s="583"/>
      <c r="J43" s="583"/>
      <c r="K43" s="583"/>
      <c r="L43" s="583"/>
      <c r="M43" s="583"/>
      <c r="N43" s="583"/>
      <c r="O43" s="583"/>
      <c r="P43" s="583"/>
      <c r="Q43" s="583"/>
      <c r="R43" s="27"/>
    </row>
    <row r="44" spans="3:18" ht="35.1" customHeight="1">
      <c r="C44" s="148"/>
      <c r="D44" s="583"/>
      <c r="E44" s="583"/>
      <c r="F44" s="583"/>
      <c r="G44" s="583"/>
      <c r="H44" s="583"/>
      <c r="I44" s="583"/>
      <c r="J44" s="583"/>
      <c r="K44" s="583"/>
      <c r="L44" s="583"/>
      <c r="M44" s="583"/>
      <c r="N44" s="583"/>
      <c r="O44" s="583"/>
      <c r="P44" s="583"/>
      <c r="Q44" s="583"/>
      <c r="R44" s="27"/>
    </row>
    <row r="45" spans="3:18" ht="35.1" customHeight="1">
      <c r="C45" s="148"/>
      <c r="D45" s="583"/>
      <c r="E45" s="583"/>
      <c r="F45" s="583"/>
      <c r="G45" s="583"/>
      <c r="H45" s="583"/>
      <c r="I45" s="583"/>
      <c r="J45" s="583"/>
      <c r="K45" s="583"/>
      <c r="L45" s="583"/>
      <c r="M45" s="583"/>
      <c r="N45" s="583"/>
      <c r="O45" s="583"/>
      <c r="P45" s="583"/>
      <c r="Q45" s="583"/>
      <c r="R45" s="27"/>
    </row>
    <row r="46" spans="3:18" ht="35.1" customHeight="1">
      <c r="C46" s="148"/>
      <c r="D46" s="583"/>
      <c r="E46" s="583"/>
      <c r="F46" s="583"/>
      <c r="G46" s="583"/>
      <c r="H46" s="583"/>
      <c r="I46" s="583"/>
      <c r="J46" s="583"/>
      <c r="K46" s="583"/>
      <c r="L46" s="583"/>
      <c r="M46" s="583"/>
      <c r="N46" s="583"/>
      <c r="O46" s="583"/>
      <c r="P46" s="583"/>
      <c r="Q46" s="583"/>
      <c r="R46" s="27"/>
    </row>
    <row r="47" spans="3:18" ht="35.1" customHeight="1">
      <c r="C47" s="148"/>
      <c r="D47" s="583"/>
      <c r="E47" s="583"/>
      <c r="F47" s="583"/>
      <c r="G47" s="583"/>
      <c r="H47" s="583"/>
      <c r="I47" s="583"/>
      <c r="J47" s="583"/>
      <c r="K47" s="583"/>
      <c r="L47" s="583"/>
      <c r="M47" s="583"/>
      <c r="N47" s="583"/>
      <c r="O47" s="583"/>
      <c r="P47" s="583"/>
      <c r="Q47" s="583"/>
      <c r="R47" s="27"/>
    </row>
    <row r="48" spans="3:18" ht="35.1" customHeight="1">
      <c r="C48" s="148"/>
      <c r="D48" s="583"/>
      <c r="E48" s="583"/>
      <c r="F48" s="583"/>
      <c r="G48" s="583"/>
      <c r="H48" s="583"/>
      <c r="I48" s="583"/>
      <c r="J48" s="583"/>
      <c r="K48" s="583"/>
      <c r="L48" s="583"/>
      <c r="M48" s="583"/>
      <c r="N48" s="583"/>
      <c r="O48" s="583"/>
      <c r="P48" s="583"/>
      <c r="Q48" s="583"/>
      <c r="R48" s="27"/>
    </row>
    <row r="49" spans="3:18" ht="35.1" customHeight="1">
      <c r="C49" s="148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583"/>
      <c r="O49" s="583"/>
      <c r="P49" s="583"/>
      <c r="Q49" s="583"/>
      <c r="R49" s="27"/>
    </row>
    <row r="50" spans="3:18">
      <c r="C50" s="6"/>
      <c r="D50" s="135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</row>
  </sheetData>
  <mergeCells count="51">
    <mergeCell ref="D47:Q47"/>
    <mergeCell ref="D48:Q48"/>
    <mergeCell ref="D44:Q44"/>
    <mergeCell ref="D32:Q32"/>
    <mergeCell ref="D33:Q33"/>
    <mergeCell ref="D34:Q34"/>
    <mergeCell ref="D35:Q35"/>
    <mergeCell ref="D36:Q36"/>
    <mergeCell ref="D49:Q49"/>
    <mergeCell ref="D10:Q10"/>
    <mergeCell ref="D11:Q11"/>
    <mergeCell ref="D12:Q12"/>
    <mergeCell ref="D13:Q13"/>
    <mergeCell ref="D14:Q14"/>
    <mergeCell ref="D15:Q15"/>
    <mergeCell ref="D16:Q16"/>
    <mergeCell ref="D17:Q17"/>
    <mergeCell ref="D18:Q18"/>
    <mergeCell ref="D19:Q19"/>
    <mergeCell ref="D20:Q20"/>
    <mergeCell ref="D21:Q21"/>
    <mergeCell ref="D25:Q25"/>
    <mergeCell ref="D42:Q42"/>
    <mergeCell ref="D43:Q43"/>
    <mergeCell ref="D22:Q22"/>
    <mergeCell ref="D45:Q45"/>
    <mergeCell ref="D46:Q46"/>
    <mergeCell ref="D37:Q37"/>
    <mergeCell ref="D38:Q38"/>
    <mergeCell ref="D39:Q39"/>
    <mergeCell ref="D40:Q40"/>
    <mergeCell ref="D41:Q41"/>
    <mergeCell ref="D23:Q23"/>
    <mergeCell ref="D24:Q24"/>
    <mergeCell ref="D26:Q26"/>
    <mergeCell ref="D27:Q27"/>
    <mergeCell ref="D28:Q28"/>
    <mergeCell ref="D29:Q29"/>
    <mergeCell ref="D30:Q30"/>
    <mergeCell ref="D31:Q31"/>
    <mergeCell ref="D9:Q9"/>
    <mergeCell ref="D7:J7"/>
    <mergeCell ref="K7:Q7"/>
    <mergeCell ref="D8:J8"/>
    <mergeCell ref="K8:Q8"/>
    <mergeCell ref="C3:R3"/>
    <mergeCell ref="C4:R4"/>
    <mergeCell ref="D5:J5"/>
    <mergeCell ref="K5:Q5"/>
    <mergeCell ref="D6:J6"/>
    <mergeCell ref="K6:Q6"/>
  </mergeCells>
  <printOptions horizontalCentered="1"/>
  <pageMargins left="0" right="0" top="0" bottom="0" header="0" footer="0"/>
  <pageSetup paperSize="9" scale="9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4"/>
  <sheetViews>
    <sheetView rightToLeft="1" view="pageBreakPreview" topLeftCell="A13" zoomScale="85" zoomScaleNormal="70" zoomScaleSheetLayoutView="85" workbookViewId="0">
      <selection activeCell="C5" sqref="C5"/>
    </sheetView>
  </sheetViews>
  <sheetFormatPr defaultRowHeight="14.25"/>
  <cols>
    <col min="1" max="2" width="30.75" style="65" customWidth="1"/>
    <col min="3" max="3" width="2.75" customWidth="1"/>
    <col min="4" max="17" width="6.75" customWidth="1"/>
    <col min="18" max="18" width="2.75" customWidth="1"/>
  </cols>
  <sheetData>
    <row r="1" spans="2:18" s="65" customFormat="1" ht="30" customHeight="1"/>
    <row r="2" spans="2:18" s="65" customFormat="1" ht="30" customHeight="1"/>
    <row r="3" spans="2:18" ht="24.95" customHeight="1">
      <c r="C3" s="368" t="str">
        <f>'نمودار پیشرفت زمانی ماهیانه '!$C$3</f>
        <v xml:space="preserve">گزارش ماهیانه  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</row>
    <row r="4" spans="2:18" ht="24.95" customHeight="1">
      <c r="C4" s="368" t="s">
        <v>250</v>
      </c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</row>
    <row r="5" spans="2:18" ht="24.95" customHeight="1">
      <c r="C5" s="114"/>
      <c r="D5" s="426" t="str">
        <f>مشخصات!E5</f>
        <v xml:space="preserve">کارفرما : </v>
      </c>
      <c r="E5" s="426"/>
      <c r="F5" s="426"/>
      <c r="G5" s="426"/>
      <c r="H5" s="426"/>
      <c r="I5" s="426"/>
      <c r="J5" s="426"/>
      <c r="K5" s="431" t="str">
        <f>مشخصات!K5</f>
        <v xml:space="preserve">شماره قرارداد :   </v>
      </c>
      <c r="L5" s="431"/>
      <c r="M5" s="431"/>
      <c r="N5" s="431"/>
      <c r="O5" s="431"/>
      <c r="P5" s="431"/>
      <c r="Q5" s="431"/>
      <c r="R5" s="65"/>
    </row>
    <row r="6" spans="2:18" ht="24.95" customHeight="1">
      <c r="C6" s="114"/>
      <c r="D6" s="426" t="str">
        <f>مشخصات!E6</f>
        <v xml:space="preserve">مشاور : </v>
      </c>
      <c r="E6" s="426"/>
      <c r="F6" s="426"/>
      <c r="G6" s="426"/>
      <c r="H6" s="426"/>
      <c r="I6" s="426"/>
      <c r="J6" s="426"/>
      <c r="K6" s="431" t="str">
        <f>مشخصات!K6</f>
        <v xml:space="preserve">تاریخ قرارداد :      </v>
      </c>
      <c r="L6" s="431"/>
      <c r="M6" s="431"/>
      <c r="N6" s="431"/>
      <c r="O6" s="431"/>
      <c r="P6" s="431"/>
      <c r="Q6" s="431"/>
      <c r="R6" s="65"/>
    </row>
    <row r="7" spans="2:18" s="65" customFormat="1" ht="24.95" customHeight="1">
      <c r="C7" s="114"/>
      <c r="D7" s="426" t="str">
        <f>مشخصات!E7</f>
        <v xml:space="preserve">پیمانکار: </v>
      </c>
      <c r="E7" s="426"/>
      <c r="F7" s="426"/>
      <c r="G7" s="426"/>
      <c r="H7" s="426"/>
      <c r="I7" s="426"/>
      <c r="J7" s="426"/>
      <c r="K7" s="431" t="str">
        <f>مشخصات!K7</f>
        <v xml:space="preserve">تاریخ گزارش :  </v>
      </c>
      <c r="L7" s="431"/>
      <c r="M7" s="431"/>
      <c r="N7" s="431"/>
      <c r="O7" s="431"/>
      <c r="P7" s="431"/>
      <c r="Q7" s="431"/>
    </row>
    <row r="8" spans="2:18" s="65" customFormat="1" ht="24.95" customHeight="1">
      <c r="C8" s="114"/>
      <c r="D8" s="426" t="str">
        <f>مشخصات!E8</f>
        <v>مکان : م</v>
      </c>
      <c r="E8" s="426"/>
      <c r="F8" s="426"/>
      <c r="G8" s="426"/>
      <c r="H8" s="426"/>
      <c r="I8" s="426"/>
      <c r="J8" s="426"/>
      <c r="K8" s="431" t="str">
        <f>مشخصات!K8</f>
        <v xml:space="preserve">شماره گزارش : </v>
      </c>
      <c r="L8" s="431"/>
      <c r="M8" s="431"/>
      <c r="N8" s="431"/>
      <c r="O8" s="431"/>
      <c r="P8" s="431"/>
      <c r="Q8" s="431"/>
    </row>
    <row r="9" spans="2:18" ht="35.1" customHeight="1">
      <c r="B9" s="6"/>
      <c r="C9" s="149"/>
      <c r="D9" s="597" t="s">
        <v>128</v>
      </c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9"/>
    </row>
    <row r="10" spans="2:18" ht="35.1" customHeight="1">
      <c r="B10" s="6"/>
      <c r="C10" s="121"/>
      <c r="D10" s="600"/>
      <c r="E10" s="601"/>
      <c r="F10" s="601"/>
      <c r="G10" s="601"/>
      <c r="H10" s="601"/>
      <c r="I10" s="601"/>
      <c r="J10" s="601"/>
      <c r="K10" s="601"/>
      <c r="L10" s="601"/>
      <c r="M10" s="601"/>
      <c r="N10" s="601"/>
      <c r="O10" s="601"/>
      <c r="P10" s="601"/>
      <c r="Q10" s="602"/>
    </row>
    <row r="11" spans="2:18" ht="35.1" customHeight="1">
      <c r="B11" s="6"/>
      <c r="C11" s="121"/>
      <c r="D11" s="600"/>
      <c r="E11" s="601"/>
      <c r="F11" s="601"/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2"/>
    </row>
    <row r="12" spans="2:18" ht="35.1" customHeight="1">
      <c r="B12" s="6"/>
      <c r="C12" s="119"/>
      <c r="D12" s="603"/>
      <c r="E12" s="604"/>
      <c r="F12" s="604"/>
      <c r="G12" s="604"/>
      <c r="H12" s="604"/>
      <c r="I12" s="604"/>
      <c r="J12" s="604"/>
      <c r="K12" s="604"/>
      <c r="L12" s="604"/>
      <c r="M12" s="604"/>
      <c r="N12" s="604"/>
      <c r="O12" s="604"/>
      <c r="P12" s="604"/>
      <c r="Q12" s="605"/>
    </row>
    <row r="13" spans="2:18" ht="35.1" customHeight="1">
      <c r="C13" s="150"/>
      <c r="D13" s="600"/>
      <c r="E13" s="601"/>
      <c r="F13" s="601"/>
      <c r="G13" s="601"/>
      <c r="H13" s="601"/>
      <c r="I13" s="601"/>
      <c r="J13" s="601"/>
      <c r="K13" s="601"/>
      <c r="L13" s="601"/>
      <c r="M13" s="601"/>
      <c r="N13" s="601"/>
      <c r="O13" s="601"/>
      <c r="P13" s="601"/>
      <c r="Q13" s="602"/>
    </row>
    <row r="14" spans="2:18" ht="35.1" customHeight="1">
      <c r="C14" s="34"/>
      <c r="D14" s="600"/>
      <c r="E14" s="601"/>
      <c r="F14" s="601"/>
      <c r="G14" s="601"/>
      <c r="H14" s="601"/>
      <c r="I14" s="601"/>
      <c r="J14" s="601"/>
      <c r="K14" s="601"/>
      <c r="L14" s="601"/>
      <c r="M14" s="601"/>
      <c r="N14" s="601"/>
      <c r="O14" s="601"/>
      <c r="P14" s="601"/>
      <c r="Q14" s="602"/>
    </row>
    <row r="15" spans="2:18" ht="35.1" customHeight="1">
      <c r="C15" s="34"/>
      <c r="D15" s="594"/>
      <c r="E15" s="595"/>
      <c r="F15" s="595"/>
      <c r="G15" s="595"/>
      <c r="H15" s="595"/>
      <c r="I15" s="595"/>
      <c r="J15" s="595"/>
      <c r="K15" s="595"/>
      <c r="L15" s="595"/>
      <c r="M15" s="595"/>
      <c r="N15" s="595"/>
      <c r="O15" s="595"/>
      <c r="P15" s="595"/>
      <c r="Q15" s="596"/>
    </row>
    <row r="16" spans="2:18" ht="35.1" customHeight="1">
      <c r="C16" s="151"/>
      <c r="D16" s="594"/>
      <c r="E16" s="595"/>
      <c r="F16" s="595"/>
      <c r="G16" s="595"/>
      <c r="H16" s="595"/>
      <c r="I16" s="595"/>
      <c r="J16" s="595"/>
      <c r="K16" s="595"/>
      <c r="L16" s="595"/>
      <c r="M16" s="595"/>
      <c r="N16" s="595"/>
      <c r="O16" s="595"/>
      <c r="P16" s="595"/>
      <c r="Q16" s="596"/>
    </row>
    <row r="17" spans="1:17" ht="35.1" customHeight="1">
      <c r="C17" s="34"/>
      <c r="D17" s="594"/>
      <c r="E17" s="595"/>
      <c r="F17" s="595"/>
      <c r="G17" s="595"/>
      <c r="H17" s="595"/>
      <c r="I17" s="595"/>
      <c r="J17" s="595"/>
      <c r="K17" s="595"/>
      <c r="L17" s="595"/>
      <c r="M17" s="595"/>
      <c r="N17" s="595"/>
      <c r="O17" s="595"/>
      <c r="P17" s="595"/>
      <c r="Q17" s="596"/>
    </row>
    <row r="18" spans="1:17" ht="35.1" customHeight="1">
      <c r="C18" s="151"/>
      <c r="D18" s="591" t="s">
        <v>42</v>
      </c>
      <c r="E18" s="592"/>
      <c r="F18" s="592"/>
      <c r="G18" s="592"/>
      <c r="H18" s="592"/>
      <c r="I18" s="592"/>
      <c r="J18" s="592"/>
      <c r="K18" s="592"/>
      <c r="L18" s="592"/>
      <c r="M18" s="592"/>
      <c r="N18" s="592"/>
      <c r="O18" s="592"/>
      <c r="P18" s="592"/>
      <c r="Q18" s="593"/>
    </row>
    <row r="19" spans="1:17" ht="51.75" customHeight="1">
      <c r="C19" s="152"/>
      <c r="D19" s="610"/>
      <c r="E19" s="611"/>
      <c r="F19" s="611"/>
      <c r="G19" s="611"/>
      <c r="H19" s="611"/>
      <c r="I19" s="611"/>
      <c r="J19" s="611"/>
      <c r="K19" s="611"/>
      <c r="L19" s="611"/>
      <c r="M19" s="611"/>
      <c r="N19" s="611"/>
      <c r="O19" s="611"/>
      <c r="P19" s="611"/>
      <c r="Q19" s="612"/>
    </row>
    <row r="20" spans="1:17" ht="45" customHeight="1">
      <c r="C20" s="151"/>
      <c r="D20" s="610"/>
      <c r="E20" s="611"/>
      <c r="F20" s="611"/>
      <c r="G20" s="611"/>
      <c r="H20" s="611"/>
      <c r="I20" s="611"/>
      <c r="J20" s="611"/>
      <c r="K20" s="611"/>
      <c r="L20" s="611"/>
      <c r="M20" s="611"/>
      <c r="N20" s="611"/>
      <c r="O20" s="611"/>
      <c r="P20" s="611"/>
      <c r="Q20" s="612"/>
    </row>
    <row r="21" spans="1:17" s="65" customFormat="1" ht="35.1" customHeight="1">
      <c r="C21" s="151"/>
      <c r="D21" s="610"/>
      <c r="E21" s="611"/>
      <c r="F21" s="611"/>
      <c r="G21" s="611"/>
      <c r="H21" s="611"/>
      <c r="I21" s="611"/>
      <c r="J21" s="611"/>
      <c r="K21" s="611"/>
      <c r="L21" s="611"/>
      <c r="M21" s="611"/>
      <c r="N21" s="611"/>
      <c r="O21" s="611"/>
      <c r="P21" s="611"/>
      <c r="Q21" s="612"/>
    </row>
    <row r="22" spans="1:17" s="65" customFormat="1" ht="35.1" customHeight="1">
      <c r="C22" s="151"/>
      <c r="D22" s="314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6"/>
    </row>
    <row r="23" spans="1:17" ht="35.1" customHeight="1">
      <c r="C23" s="34"/>
      <c r="D23" s="613"/>
      <c r="E23" s="609"/>
      <c r="F23" s="609"/>
      <c r="G23" s="609"/>
      <c r="H23" s="609"/>
      <c r="I23" s="609"/>
      <c r="J23" s="609"/>
      <c r="K23" s="609"/>
      <c r="L23" s="609"/>
      <c r="M23" s="609"/>
      <c r="N23" s="609"/>
      <c r="O23" s="609"/>
      <c r="P23" s="609"/>
      <c r="Q23" s="614"/>
    </row>
    <row r="24" spans="1:17" s="65" customFormat="1" ht="35.1" customHeight="1">
      <c r="C24" s="34"/>
      <c r="D24" s="613"/>
      <c r="E24" s="609"/>
      <c r="F24" s="609"/>
      <c r="G24" s="609"/>
      <c r="H24" s="609"/>
      <c r="I24" s="609"/>
      <c r="J24" s="609"/>
      <c r="K24" s="609"/>
      <c r="L24" s="609"/>
      <c r="M24" s="609"/>
      <c r="N24" s="609"/>
      <c r="O24" s="609"/>
      <c r="P24" s="609"/>
      <c r="Q24" s="614"/>
    </row>
    <row r="25" spans="1:17" s="65" customFormat="1" ht="35.1" customHeight="1">
      <c r="C25" s="34"/>
      <c r="D25" s="613"/>
      <c r="E25" s="609"/>
      <c r="F25" s="609"/>
      <c r="G25" s="609"/>
      <c r="H25" s="609"/>
      <c r="I25" s="609"/>
      <c r="J25" s="609"/>
      <c r="K25" s="609"/>
      <c r="L25" s="609"/>
      <c r="M25" s="609"/>
      <c r="N25" s="609"/>
      <c r="O25" s="609"/>
      <c r="P25" s="609"/>
      <c r="Q25" s="614"/>
    </row>
    <row r="26" spans="1:17" s="19" customFormat="1" ht="35.1" customHeight="1">
      <c r="A26" s="65"/>
      <c r="B26" s="65"/>
      <c r="C26" s="34"/>
      <c r="D26" s="613"/>
      <c r="E26" s="609"/>
      <c r="F26" s="609"/>
      <c r="G26" s="609"/>
      <c r="H26" s="609"/>
      <c r="I26" s="609"/>
      <c r="J26" s="609"/>
      <c r="K26" s="609"/>
      <c r="L26" s="609"/>
      <c r="M26" s="609"/>
      <c r="N26" s="609"/>
      <c r="O26" s="609"/>
      <c r="P26" s="609"/>
      <c r="Q26" s="614"/>
    </row>
    <row r="27" spans="1:17" s="19" customFormat="1" ht="35.1" customHeight="1">
      <c r="A27" s="65"/>
      <c r="B27" s="65"/>
      <c r="C27" s="34"/>
      <c r="D27" s="606"/>
      <c r="E27" s="607"/>
      <c r="F27" s="607"/>
      <c r="G27" s="607"/>
      <c r="H27" s="607"/>
      <c r="I27" s="607"/>
      <c r="J27" s="607"/>
      <c r="K27" s="607"/>
      <c r="L27" s="607"/>
      <c r="M27" s="607"/>
      <c r="N27" s="607"/>
      <c r="O27" s="607"/>
      <c r="P27" s="607"/>
      <c r="Q27" s="608"/>
    </row>
    <row r="28" spans="1:17" ht="15" customHeight="1">
      <c r="C28" s="34"/>
      <c r="D28" s="609"/>
      <c r="E28" s="609"/>
      <c r="F28" s="609"/>
      <c r="G28" s="609"/>
      <c r="H28" s="609"/>
      <c r="I28" s="609"/>
      <c r="J28" s="609"/>
      <c r="K28" s="609"/>
      <c r="L28" s="609"/>
      <c r="M28" s="609"/>
      <c r="N28" s="609"/>
      <c r="O28" s="609"/>
      <c r="P28" s="609"/>
      <c r="Q28" s="609"/>
    </row>
    <row r="29" spans="1:17" ht="35.1" customHeight="1">
      <c r="C29" s="34"/>
      <c r="D29" s="609"/>
      <c r="E29" s="609"/>
      <c r="F29" s="609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09"/>
    </row>
    <row r="30" spans="1:17" ht="36">
      <c r="C30" s="34"/>
      <c r="D30" s="35"/>
      <c r="E30" s="35"/>
      <c r="F30" s="36"/>
      <c r="G30" s="37"/>
      <c r="H30" s="37"/>
      <c r="I30" s="37"/>
      <c r="J30" s="37"/>
      <c r="K30" s="37"/>
      <c r="L30" s="38"/>
      <c r="M30" s="38"/>
      <c r="N30" s="33"/>
    </row>
    <row r="31" spans="1:17" ht="36">
      <c r="C31" s="34"/>
      <c r="D31" s="35"/>
      <c r="E31" s="35"/>
      <c r="F31" s="36"/>
      <c r="G31" s="37"/>
      <c r="H31" s="37"/>
      <c r="I31" s="37"/>
      <c r="J31" s="37"/>
      <c r="K31" s="37"/>
      <c r="L31" s="38"/>
      <c r="M31" s="38"/>
      <c r="N31" s="33"/>
    </row>
    <row r="32" spans="1:17" ht="36">
      <c r="C32" s="34"/>
      <c r="D32" s="35"/>
      <c r="E32" s="35"/>
      <c r="F32" s="36"/>
      <c r="G32" s="37"/>
      <c r="H32" s="37"/>
      <c r="I32" s="37"/>
      <c r="J32" s="37"/>
      <c r="K32" s="37"/>
      <c r="L32" s="38"/>
      <c r="M32" s="38"/>
      <c r="N32" s="33"/>
    </row>
    <row r="33" spans="3:14" ht="36">
      <c r="C33" s="34"/>
      <c r="D33" s="35"/>
      <c r="E33" s="35"/>
      <c r="F33" s="36"/>
      <c r="G33" s="37"/>
      <c r="H33" s="37"/>
      <c r="I33" s="37"/>
      <c r="J33" s="37"/>
      <c r="K33" s="37"/>
      <c r="L33" s="38"/>
      <c r="M33" s="38"/>
      <c r="N33" s="33"/>
    </row>
    <row r="34" spans="3:14" ht="36">
      <c r="C34" s="39"/>
      <c r="D34" s="35"/>
      <c r="E34" s="35"/>
      <c r="F34" s="36"/>
      <c r="G34" s="37"/>
      <c r="H34" s="37"/>
      <c r="I34" s="37"/>
      <c r="J34" s="37"/>
      <c r="K34" s="37"/>
      <c r="L34" s="38"/>
      <c r="M34" s="38"/>
      <c r="N34" s="33"/>
    </row>
  </sheetData>
  <mergeCells count="30">
    <mergeCell ref="D27:Q27"/>
    <mergeCell ref="D28:Q28"/>
    <mergeCell ref="D29:Q29"/>
    <mergeCell ref="D19:Q19"/>
    <mergeCell ref="D20:Q20"/>
    <mergeCell ref="D23:Q23"/>
    <mergeCell ref="D26:Q26"/>
    <mergeCell ref="D21:Q21"/>
    <mergeCell ref="D24:Q24"/>
    <mergeCell ref="D25:Q25"/>
    <mergeCell ref="C3:R3"/>
    <mergeCell ref="C4:R4"/>
    <mergeCell ref="D5:J5"/>
    <mergeCell ref="K5:Q5"/>
    <mergeCell ref="D6:J6"/>
    <mergeCell ref="K6:Q6"/>
    <mergeCell ref="D7:J7"/>
    <mergeCell ref="K7:Q7"/>
    <mergeCell ref="D18:Q18"/>
    <mergeCell ref="D16:Q16"/>
    <mergeCell ref="D17:Q17"/>
    <mergeCell ref="D8:J8"/>
    <mergeCell ref="K8:Q8"/>
    <mergeCell ref="D9:Q9"/>
    <mergeCell ref="D10:Q10"/>
    <mergeCell ref="D11:Q11"/>
    <mergeCell ref="D12:Q12"/>
    <mergeCell ref="D13:Q13"/>
    <mergeCell ref="D14:Q14"/>
    <mergeCell ref="D15:Q15"/>
  </mergeCells>
  <printOptions horizontalCentered="1"/>
  <pageMargins left="0" right="0" top="0" bottom="0" header="0" footer="0"/>
  <pageSetup paperSize="9" scale="91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4"/>
  <sheetViews>
    <sheetView rightToLeft="1" view="pageBreakPreview" zoomScale="84" zoomScaleSheetLayoutView="84" workbookViewId="0">
      <selection activeCell="D8" sqref="D8:J8"/>
    </sheetView>
  </sheetViews>
  <sheetFormatPr defaultRowHeight="14.25"/>
  <cols>
    <col min="1" max="2" width="30.75" style="65" customWidth="1"/>
    <col min="3" max="3" width="2.75" style="19" customWidth="1"/>
    <col min="4" max="14" width="6.75" style="19" customWidth="1"/>
    <col min="15" max="17" width="6.75" customWidth="1"/>
    <col min="18" max="18" width="2.75" customWidth="1"/>
  </cols>
  <sheetData>
    <row r="1" spans="1:18" s="65" customFormat="1" ht="30" customHeight="1"/>
    <row r="2" spans="1:18" s="65" customFormat="1" ht="30" customHeight="1"/>
    <row r="3" spans="1:18" s="19" customFormat="1" ht="24.95" customHeight="1">
      <c r="A3" s="65"/>
      <c r="B3" s="65"/>
      <c r="C3" s="368" t="str">
        <f>'نمودار پیشرفت زمانی ماهیانه '!$C$3</f>
        <v xml:space="preserve">گزارش ماهیانه  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</row>
    <row r="4" spans="1:18" s="19" customFormat="1" ht="24.95" customHeight="1">
      <c r="A4" s="65"/>
      <c r="B4" s="65"/>
      <c r="C4" s="368" t="s">
        <v>250</v>
      </c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</row>
    <row r="5" spans="1:18" s="65" customFormat="1" ht="24.95" customHeight="1">
      <c r="C5" s="114"/>
      <c r="D5" s="426" t="str">
        <f>مشخصات!E5</f>
        <v xml:space="preserve">کارفرما : </v>
      </c>
      <c r="E5" s="426"/>
      <c r="F5" s="426"/>
      <c r="G5" s="426"/>
      <c r="H5" s="426"/>
      <c r="I5" s="426"/>
      <c r="J5" s="426"/>
      <c r="K5" s="431" t="str">
        <f>مشخصات!K5</f>
        <v xml:space="preserve">شماره قرارداد :   </v>
      </c>
      <c r="L5" s="431"/>
      <c r="M5" s="431"/>
      <c r="N5" s="431"/>
      <c r="O5" s="431"/>
      <c r="P5" s="431"/>
      <c r="Q5" s="431"/>
    </row>
    <row r="6" spans="1:18" s="65" customFormat="1" ht="24.95" customHeight="1">
      <c r="C6" s="114"/>
      <c r="D6" s="426" t="str">
        <f>مشخصات!E6</f>
        <v xml:space="preserve">مشاور : </v>
      </c>
      <c r="E6" s="426"/>
      <c r="F6" s="426"/>
      <c r="G6" s="426"/>
      <c r="H6" s="426"/>
      <c r="I6" s="426"/>
      <c r="J6" s="426"/>
      <c r="K6" s="431" t="str">
        <f>مشخصات!K6</f>
        <v xml:space="preserve">تاریخ قرارداد :      </v>
      </c>
      <c r="L6" s="431"/>
      <c r="M6" s="431"/>
      <c r="N6" s="431"/>
      <c r="O6" s="431"/>
      <c r="P6" s="431"/>
      <c r="Q6" s="431"/>
    </row>
    <row r="7" spans="1:18" s="19" customFormat="1" ht="24.95" customHeight="1">
      <c r="A7" s="65"/>
      <c r="B7" s="65"/>
      <c r="C7" s="114"/>
      <c r="D7" s="426" t="str">
        <f>مشخصات!E7</f>
        <v xml:space="preserve">پیمانکار: </v>
      </c>
      <c r="E7" s="426"/>
      <c r="F7" s="426"/>
      <c r="G7" s="426"/>
      <c r="H7" s="426"/>
      <c r="I7" s="426"/>
      <c r="J7" s="426"/>
      <c r="K7" s="431" t="str">
        <f>مشخصات!K7</f>
        <v xml:space="preserve">تاریخ گزارش :  </v>
      </c>
      <c r="L7" s="431"/>
      <c r="M7" s="431"/>
      <c r="N7" s="431"/>
      <c r="O7" s="431"/>
      <c r="P7" s="431"/>
      <c r="Q7" s="431"/>
      <c r="R7" s="65"/>
    </row>
    <row r="8" spans="1:18" s="19" customFormat="1" ht="24.95" customHeight="1">
      <c r="A8" s="65"/>
      <c r="B8" s="65"/>
      <c r="C8" s="114"/>
      <c r="D8" s="426" t="str">
        <f>مشخصات!E8</f>
        <v>مکان : م</v>
      </c>
      <c r="E8" s="426"/>
      <c r="F8" s="426"/>
      <c r="G8" s="426"/>
      <c r="H8" s="426"/>
      <c r="I8" s="426"/>
      <c r="J8" s="426"/>
      <c r="K8" s="431" t="str">
        <f>مشخصات!K8</f>
        <v xml:space="preserve">شماره گزارش : </v>
      </c>
      <c r="L8" s="431"/>
      <c r="M8" s="431"/>
      <c r="N8" s="431"/>
      <c r="O8" s="431"/>
      <c r="P8" s="431"/>
      <c r="Q8" s="431"/>
      <c r="R8" s="65"/>
    </row>
    <row r="9" spans="1:18" s="19" customFormat="1" ht="35.1" customHeight="1">
      <c r="A9" s="65"/>
      <c r="B9" s="65"/>
      <c r="C9" s="149"/>
      <c r="D9" s="597" t="s">
        <v>69</v>
      </c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9"/>
      <c r="R9" s="6"/>
    </row>
    <row r="10" spans="1:18" s="19" customFormat="1" ht="35.1" customHeight="1">
      <c r="A10" s="65"/>
      <c r="B10" s="65"/>
      <c r="C10" s="120"/>
      <c r="D10" s="618"/>
      <c r="E10" s="619"/>
      <c r="F10" s="619"/>
      <c r="G10" s="619"/>
      <c r="H10" s="619"/>
      <c r="I10" s="619"/>
      <c r="J10" s="619"/>
      <c r="K10" s="619"/>
      <c r="L10" s="619"/>
      <c r="M10" s="619"/>
      <c r="N10" s="619"/>
      <c r="O10" s="619"/>
      <c r="P10" s="619"/>
      <c r="Q10" s="620"/>
      <c r="R10" s="6"/>
    </row>
    <row r="11" spans="1:18" s="19" customFormat="1" ht="35.1" customHeight="1">
      <c r="A11" s="65"/>
      <c r="B11" s="65"/>
      <c r="C11" s="120"/>
      <c r="D11" s="621"/>
      <c r="E11" s="622"/>
      <c r="F11" s="622"/>
      <c r="G11" s="622"/>
      <c r="H11" s="622"/>
      <c r="I11" s="622"/>
      <c r="J11" s="622"/>
      <c r="K11" s="622"/>
      <c r="L11" s="622"/>
      <c r="M11" s="622"/>
      <c r="N11" s="622"/>
      <c r="O11" s="622"/>
      <c r="P11" s="622"/>
      <c r="Q11" s="623"/>
      <c r="R11" s="6"/>
    </row>
    <row r="12" spans="1:18" s="19" customFormat="1" ht="35.1" customHeight="1">
      <c r="A12" s="65"/>
      <c r="B12" s="65"/>
      <c r="C12" s="120"/>
      <c r="D12" s="621"/>
      <c r="E12" s="622"/>
      <c r="F12" s="622"/>
      <c r="G12" s="622"/>
      <c r="H12" s="622"/>
      <c r="I12" s="622"/>
      <c r="J12" s="622"/>
      <c r="K12" s="622"/>
      <c r="L12" s="622"/>
      <c r="M12" s="622"/>
      <c r="N12" s="622"/>
      <c r="O12" s="622"/>
      <c r="P12" s="622"/>
      <c r="Q12" s="623"/>
      <c r="R12" s="6"/>
    </row>
    <row r="13" spans="1:18" s="19" customFormat="1" ht="35.1" customHeight="1">
      <c r="A13" s="65"/>
      <c r="B13" s="65"/>
      <c r="C13" s="120"/>
      <c r="D13" s="621"/>
      <c r="E13" s="622"/>
      <c r="F13" s="622"/>
      <c r="G13" s="622"/>
      <c r="H13" s="622"/>
      <c r="I13" s="622"/>
      <c r="J13" s="622"/>
      <c r="K13" s="622"/>
      <c r="L13" s="622"/>
      <c r="M13" s="622"/>
      <c r="N13" s="622"/>
      <c r="O13" s="622"/>
      <c r="P13" s="622"/>
      <c r="Q13" s="623"/>
      <c r="R13" s="6"/>
    </row>
    <row r="14" spans="1:18" s="19" customFormat="1" ht="35.1" customHeight="1">
      <c r="A14" s="65"/>
      <c r="B14" s="65"/>
      <c r="C14" s="120"/>
      <c r="D14" s="621"/>
      <c r="E14" s="622"/>
      <c r="F14" s="622"/>
      <c r="G14" s="622"/>
      <c r="H14" s="622"/>
      <c r="I14" s="622"/>
      <c r="J14" s="622"/>
      <c r="K14" s="622"/>
      <c r="L14" s="622"/>
      <c r="M14" s="622"/>
      <c r="N14" s="622"/>
      <c r="O14" s="622"/>
      <c r="P14" s="622"/>
      <c r="Q14" s="623"/>
      <c r="R14" s="6"/>
    </row>
    <row r="15" spans="1:18" s="19" customFormat="1" ht="35.1" customHeight="1">
      <c r="A15" s="65"/>
      <c r="B15" s="65"/>
      <c r="C15" s="120"/>
      <c r="D15" s="621"/>
      <c r="E15" s="622"/>
      <c r="F15" s="622"/>
      <c r="G15" s="622"/>
      <c r="H15" s="622"/>
      <c r="I15" s="622"/>
      <c r="J15" s="622"/>
      <c r="K15" s="622"/>
      <c r="L15" s="622"/>
      <c r="M15" s="622"/>
      <c r="N15" s="622"/>
      <c r="O15" s="622"/>
      <c r="P15" s="622"/>
      <c r="Q15" s="623"/>
      <c r="R15" s="6"/>
    </row>
    <row r="16" spans="1:18" s="19" customFormat="1" ht="35.1" customHeight="1">
      <c r="A16" s="65"/>
      <c r="B16" s="65"/>
      <c r="C16" s="120"/>
      <c r="D16" s="621"/>
      <c r="E16" s="622"/>
      <c r="F16" s="622"/>
      <c r="G16" s="622"/>
      <c r="H16" s="622"/>
      <c r="I16" s="622"/>
      <c r="J16" s="622"/>
      <c r="K16" s="622"/>
      <c r="L16" s="622"/>
      <c r="M16" s="622"/>
      <c r="N16" s="622"/>
      <c r="O16" s="622"/>
      <c r="P16" s="622"/>
      <c r="Q16" s="623"/>
      <c r="R16" s="6"/>
    </row>
    <row r="17" spans="1:18" s="19" customFormat="1" ht="35.1" customHeight="1">
      <c r="A17" s="65"/>
      <c r="B17" s="65"/>
      <c r="C17" s="120"/>
      <c r="D17" s="621"/>
      <c r="E17" s="622"/>
      <c r="F17" s="622"/>
      <c r="G17" s="622"/>
      <c r="H17" s="622"/>
      <c r="I17" s="622"/>
      <c r="J17" s="622"/>
      <c r="K17" s="622"/>
      <c r="L17" s="622"/>
      <c r="M17" s="622"/>
      <c r="N17" s="622"/>
      <c r="O17" s="622"/>
      <c r="P17" s="622"/>
      <c r="Q17" s="623"/>
      <c r="R17" s="6"/>
    </row>
    <row r="18" spans="1:18" s="65" customFormat="1" ht="35.1" customHeight="1">
      <c r="C18" s="189"/>
      <c r="D18" s="621"/>
      <c r="E18" s="622"/>
      <c r="F18" s="622"/>
      <c r="G18" s="622"/>
      <c r="H18" s="622"/>
      <c r="I18" s="622"/>
      <c r="J18" s="622"/>
      <c r="K18" s="622"/>
      <c r="L18" s="622"/>
      <c r="M18" s="622"/>
      <c r="N18" s="622"/>
      <c r="O18" s="622"/>
      <c r="P18" s="622"/>
      <c r="Q18" s="623"/>
      <c r="R18" s="6"/>
    </row>
    <row r="19" spans="1:18" s="65" customFormat="1" ht="35.1" customHeight="1">
      <c r="C19" s="189"/>
      <c r="D19" s="621"/>
      <c r="E19" s="622"/>
      <c r="F19" s="622"/>
      <c r="G19" s="622"/>
      <c r="H19" s="622"/>
      <c r="I19" s="622"/>
      <c r="J19" s="622"/>
      <c r="K19" s="622"/>
      <c r="L19" s="622"/>
      <c r="M19" s="622"/>
      <c r="N19" s="622"/>
      <c r="O19" s="622"/>
      <c r="P19" s="622"/>
      <c r="Q19" s="623"/>
      <c r="R19" s="6"/>
    </row>
    <row r="20" spans="1:18" s="19" customFormat="1" ht="35.1" customHeight="1">
      <c r="A20" s="65"/>
      <c r="B20" s="65"/>
      <c r="C20" s="120"/>
      <c r="D20" s="621"/>
      <c r="E20" s="622"/>
      <c r="F20" s="622"/>
      <c r="G20" s="622"/>
      <c r="H20" s="622"/>
      <c r="I20" s="622"/>
      <c r="J20" s="622"/>
      <c r="K20" s="622"/>
      <c r="L20" s="622"/>
      <c r="M20" s="622"/>
      <c r="N20" s="622"/>
      <c r="O20" s="622"/>
      <c r="P20" s="622"/>
      <c r="Q20" s="623"/>
      <c r="R20" s="6"/>
    </row>
    <row r="21" spans="1:18" s="19" customFormat="1" ht="35.1" customHeight="1">
      <c r="A21" s="65"/>
      <c r="B21" s="65"/>
      <c r="C21" s="120"/>
      <c r="D21" s="621"/>
      <c r="E21" s="622"/>
      <c r="F21" s="622"/>
      <c r="G21" s="622"/>
      <c r="H21" s="622"/>
      <c r="I21" s="622"/>
      <c r="J21" s="622"/>
      <c r="K21" s="622"/>
      <c r="L21" s="622"/>
      <c r="M21" s="622"/>
      <c r="N21" s="622"/>
      <c r="O21" s="622"/>
      <c r="P21" s="622"/>
      <c r="Q21" s="623"/>
      <c r="R21" s="6"/>
    </row>
    <row r="22" spans="1:18" s="19" customFormat="1" ht="35.1" customHeight="1">
      <c r="A22" s="65"/>
      <c r="B22" s="65"/>
      <c r="C22" s="120"/>
      <c r="D22" s="627"/>
      <c r="E22" s="628"/>
      <c r="F22" s="628"/>
      <c r="G22" s="628"/>
      <c r="H22" s="628"/>
      <c r="I22" s="628"/>
      <c r="J22" s="628"/>
      <c r="K22" s="628"/>
      <c r="L22" s="628"/>
      <c r="M22" s="628"/>
      <c r="N22" s="628"/>
      <c r="O22" s="628"/>
      <c r="P22" s="628"/>
      <c r="Q22" s="629"/>
      <c r="R22" s="6"/>
    </row>
    <row r="23" spans="1:18" s="19" customFormat="1" ht="35.1" customHeight="1">
      <c r="A23" s="65"/>
      <c r="B23" s="65"/>
      <c r="C23" s="120"/>
      <c r="D23" s="621"/>
      <c r="E23" s="622"/>
      <c r="F23" s="622"/>
      <c r="G23" s="622"/>
      <c r="H23" s="622"/>
      <c r="I23" s="622"/>
      <c r="J23" s="622"/>
      <c r="K23" s="622"/>
      <c r="L23" s="622"/>
      <c r="M23" s="622"/>
      <c r="N23" s="622"/>
      <c r="O23" s="622"/>
      <c r="P23" s="622"/>
      <c r="Q23" s="623"/>
      <c r="R23" s="6"/>
    </row>
    <row r="24" spans="1:18" s="19" customFormat="1" ht="35.1" customHeight="1">
      <c r="A24" s="65"/>
      <c r="B24" s="65"/>
      <c r="C24" s="120"/>
      <c r="D24" s="615"/>
      <c r="E24" s="616"/>
      <c r="F24" s="616"/>
      <c r="G24" s="616"/>
      <c r="H24" s="616"/>
      <c r="I24" s="616"/>
      <c r="J24" s="616"/>
      <c r="K24" s="616"/>
      <c r="L24" s="616"/>
      <c r="M24" s="616"/>
      <c r="N24" s="616"/>
      <c r="O24" s="616"/>
      <c r="P24" s="616"/>
      <c r="Q24" s="617"/>
      <c r="R24" s="6"/>
    </row>
    <row r="25" spans="1:18" s="19" customFormat="1" ht="35.1" customHeight="1">
      <c r="A25" s="65"/>
      <c r="B25" s="65"/>
      <c r="C25" s="120"/>
      <c r="D25" s="618"/>
      <c r="E25" s="619"/>
      <c r="F25" s="619"/>
      <c r="G25" s="619"/>
      <c r="H25" s="619"/>
      <c r="I25" s="619"/>
      <c r="J25" s="619"/>
      <c r="K25" s="619"/>
      <c r="L25" s="619"/>
      <c r="M25" s="619"/>
      <c r="N25" s="619"/>
      <c r="O25" s="619"/>
      <c r="P25" s="619"/>
      <c r="Q25" s="620"/>
      <c r="R25" s="6"/>
    </row>
    <row r="26" spans="1:18" s="19" customFormat="1" ht="35.1" customHeight="1">
      <c r="A26" s="65"/>
      <c r="B26" s="65"/>
      <c r="C26" s="120"/>
      <c r="D26" s="621"/>
      <c r="E26" s="622"/>
      <c r="F26" s="622"/>
      <c r="G26" s="622"/>
      <c r="H26" s="622"/>
      <c r="I26" s="622"/>
      <c r="J26" s="622"/>
      <c r="K26" s="622"/>
      <c r="L26" s="622"/>
      <c r="M26" s="622"/>
      <c r="N26" s="622"/>
      <c r="O26" s="622"/>
      <c r="P26" s="622"/>
      <c r="Q26" s="623"/>
      <c r="R26" s="6"/>
    </row>
    <row r="27" spans="1:18" s="19" customFormat="1" ht="35.1" customHeight="1">
      <c r="A27" s="65"/>
      <c r="B27" s="65"/>
      <c r="C27" s="120"/>
      <c r="D27" s="624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625"/>
      <c r="P27" s="625"/>
      <c r="Q27" s="626"/>
      <c r="R27" s="6"/>
    </row>
    <row r="28" spans="1:18" s="19" customFormat="1" ht="15" customHeight="1">
      <c r="A28" s="65"/>
      <c r="B28" s="65"/>
      <c r="C28" s="120"/>
      <c r="D28" s="622"/>
      <c r="E28" s="622"/>
      <c r="F28" s="622"/>
      <c r="G28" s="622"/>
      <c r="H28" s="622"/>
      <c r="I28" s="622"/>
      <c r="J28" s="622"/>
      <c r="K28" s="622"/>
      <c r="L28" s="622"/>
      <c r="M28" s="622"/>
      <c r="N28" s="622"/>
      <c r="O28" s="622"/>
      <c r="P28" s="622"/>
      <c r="Q28" s="622"/>
      <c r="R28" s="6"/>
    </row>
    <row r="29" spans="1:18" s="19" customFormat="1" ht="35.1" customHeight="1">
      <c r="A29" s="65"/>
      <c r="B29" s="65"/>
      <c r="C29" s="120"/>
      <c r="D29" s="622"/>
      <c r="E29" s="622"/>
      <c r="F29" s="622"/>
      <c r="G29" s="622"/>
      <c r="H29" s="622"/>
      <c r="I29" s="622"/>
      <c r="J29" s="622"/>
      <c r="K29" s="622"/>
      <c r="L29" s="622"/>
      <c r="M29" s="622"/>
      <c r="N29" s="622"/>
      <c r="O29" s="622"/>
      <c r="P29" s="622"/>
      <c r="Q29" s="622"/>
      <c r="R29" s="6"/>
    </row>
    <row r="30" spans="1:18" ht="36">
      <c r="C30" s="34"/>
      <c r="D30" s="35"/>
      <c r="E30" s="35"/>
      <c r="F30" s="36"/>
      <c r="G30" s="37"/>
      <c r="H30" s="37"/>
      <c r="I30" s="37"/>
      <c r="J30" s="37"/>
      <c r="K30" s="37"/>
      <c r="L30" s="38"/>
      <c r="M30" s="38"/>
      <c r="N30" s="33"/>
    </row>
    <row r="31" spans="1:18" ht="36">
      <c r="C31" s="34"/>
      <c r="D31" s="35"/>
      <c r="E31" s="35"/>
      <c r="F31" s="36"/>
      <c r="G31" s="37"/>
      <c r="H31" s="37"/>
      <c r="I31" s="37"/>
      <c r="J31" s="37"/>
      <c r="K31" s="37"/>
      <c r="L31" s="38"/>
      <c r="M31" s="38"/>
      <c r="N31" s="33"/>
    </row>
    <row r="32" spans="1:18" ht="36">
      <c r="C32" s="34"/>
      <c r="D32" s="35"/>
      <c r="E32" s="35"/>
      <c r="F32" s="36"/>
      <c r="G32" s="37"/>
      <c r="H32" s="37"/>
      <c r="I32" s="37"/>
      <c r="J32" s="37"/>
      <c r="K32" s="37"/>
      <c r="L32" s="38"/>
      <c r="M32" s="38"/>
      <c r="N32" s="33"/>
    </row>
    <row r="33" spans="3:14" ht="36">
      <c r="C33" s="34"/>
      <c r="D33" s="35"/>
      <c r="E33" s="35"/>
      <c r="F33" s="36"/>
      <c r="G33" s="37"/>
      <c r="H33" s="37"/>
      <c r="I33" s="37"/>
      <c r="J33" s="37"/>
      <c r="K33" s="37"/>
      <c r="L33" s="38"/>
      <c r="M33" s="38"/>
      <c r="N33" s="33"/>
    </row>
    <row r="34" spans="3:14" ht="36">
      <c r="C34" s="39"/>
      <c r="D34" s="35"/>
      <c r="E34" s="35"/>
      <c r="F34" s="36"/>
      <c r="G34" s="37"/>
      <c r="H34" s="37"/>
      <c r="I34" s="37"/>
      <c r="J34" s="37"/>
      <c r="K34" s="37"/>
      <c r="L34" s="38"/>
      <c r="M34" s="38"/>
      <c r="N34" s="33"/>
    </row>
  </sheetData>
  <mergeCells count="31">
    <mergeCell ref="D26:Q26"/>
    <mergeCell ref="D27:Q27"/>
    <mergeCell ref="D28:Q28"/>
    <mergeCell ref="D29:Q29"/>
    <mergeCell ref="D10:Q10"/>
    <mergeCell ref="D11:Q11"/>
    <mergeCell ref="D12:Q12"/>
    <mergeCell ref="D13:Q13"/>
    <mergeCell ref="D14:Q14"/>
    <mergeCell ref="D15:Q15"/>
    <mergeCell ref="D16:Q16"/>
    <mergeCell ref="D17:Q17"/>
    <mergeCell ref="D20:Q20"/>
    <mergeCell ref="D21:Q21"/>
    <mergeCell ref="D22:Q22"/>
    <mergeCell ref="D23:Q23"/>
    <mergeCell ref="C3:R3"/>
    <mergeCell ref="C4:R4"/>
    <mergeCell ref="D5:J5"/>
    <mergeCell ref="K5:Q5"/>
    <mergeCell ref="D6:J6"/>
    <mergeCell ref="K6:Q6"/>
    <mergeCell ref="D24:Q24"/>
    <mergeCell ref="D25:Q25"/>
    <mergeCell ref="D7:J7"/>
    <mergeCell ref="K7:Q7"/>
    <mergeCell ref="D8:J8"/>
    <mergeCell ref="K8:Q8"/>
    <mergeCell ref="D9:Q9"/>
    <mergeCell ref="D18:Q18"/>
    <mergeCell ref="D19:Q19"/>
  </mergeCells>
  <printOptions horizontalCentered="1"/>
  <pageMargins left="0" right="0" top="0" bottom="0" header="0" footer="0"/>
  <pageSetup paperSize="9" scale="9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3"/>
  <sheetViews>
    <sheetView rightToLeft="1" view="pageBreakPreview" topLeftCell="B31" zoomScaleNormal="85" zoomScaleSheetLayoutView="100" workbookViewId="0">
      <selection activeCell="D12" sqref="D12:D42"/>
    </sheetView>
  </sheetViews>
  <sheetFormatPr defaultRowHeight="14.25"/>
  <cols>
    <col min="1" max="2" width="30.75" style="65" customWidth="1"/>
    <col min="3" max="3" width="2.75" style="65" customWidth="1"/>
    <col min="4" max="4" width="6.75" customWidth="1"/>
    <col min="5" max="5" width="8.75" customWidth="1"/>
    <col min="6" max="6" width="14.75" customWidth="1"/>
    <col min="7" max="16" width="6.75" customWidth="1"/>
    <col min="17" max="17" width="2.75" customWidth="1"/>
  </cols>
  <sheetData>
    <row r="1" spans="1:17" s="65" customFormat="1" ht="30" customHeight="1"/>
    <row r="2" spans="1:17" s="65" customFormat="1" ht="30" customHeight="1"/>
    <row r="3" spans="1:17" ht="24.95" customHeight="1">
      <c r="D3" s="368" t="str">
        <f>'نمودار پیشرفت زمانی ماهیانه '!$C$3</f>
        <v xml:space="preserve">گزارش ماهیانه  </v>
      </c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</row>
    <row r="4" spans="1:17" ht="24.95" customHeight="1">
      <c r="D4" s="368" t="s">
        <v>250</v>
      </c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</row>
    <row r="5" spans="1:17" ht="24.95" customHeight="1">
      <c r="D5" s="323" t="str">
        <f>مشخصات!E5</f>
        <v xml:space="preserve">کارفرما : </v>
      </c>
      <c r="E5" s="324"/>
      <c r="F5" s="324"/>
      <c r="G5" s="324"/>
      <c r="H5" s="324"/>
      <c r="I5" s="324"/>
      <c r="J5" s="325"/>
      <c r="K5" s="431" t="str">
        <f>مشخصات!K5</f>
        <v xml:space="preserve">شماره قرارداد :   </v>
      </c>
      <c r="L5" s="431"/>
      <c r="M5" s="431"/>
      <c r="N5" s="431"/>
      <c r="O5" s="431"/>
      <c r="P5" s="431"/>
      <c r="Q5" s="65"/>
    </row>
    <row r="6" spans="1:17" s="65" customFormat="1" ht="24.95" customHeight="1">
      <c r="D6" s="426" t="str">
        <f>مشخصات!E6</f>
        <v xml:space="preserve">مشاور : </v>
      </c>
      <c r="E6" s="426"/>
      <c r="F6" s="426"/>
      <c r="G6" s="426"/>
      <c r="H6" s="426"/>
      <c r="I6" s="426"/>
      <c r="J6" s="426"/>
      <c r="K6" s="431" t="str">
        <f>مشخصات!K6</f>
        <v xml:space="preserve">تاریخ قرارداد :      </v>
      </c>
      <c r="L6" s="431"/>
      <c r="M6" s="431"/>
      <c r="N6" s="431"/>
      <c r="O6" s="431"/>
      <c r="P6" s="431"/>
    </row>
    <row r="7" spans="1:17" s="65" customFormat="1" ht="24.95" customHeight="1">
      <c r="D7" s="323" t="str">
        <f>مشخصات!E7</f>
        <v xml:space="preserve">پیمانکار: </v>
      </c>
      <c r="E7" s="324"/>
      <c r="F7" s="324"/>
      <c r="G7" s="324"/>
      <c r="H7" s="324"/>
      <c r="I7" s="324"/>
      <c r="J7" s="325"/>
      <c r="K7" s="431" t="str">
        <f>مشخصات!K7</f>
        <v xml:space="preserve">تاریخ گزارش :  </v>
      </c>
      <c r="L7" s="431"/>
      <c r="M7" s="431"/>
      <c r="N7" s="431"/>
      <c r="O7" s="431"/>
      <c r="P7" s="431"/>
    </row>
    <row r="8" spans="1:17" ht="24.95" customHeight="1">
      <c r="D8" s="323" t="str">
        <f>مشخصات!E8</f>
        <v>مکان : م</v>
      </c>
      <c r="E8" s="324"/>
      <c r="F8" s="324"/>
      <c r="G8" s="324"/>
      <c r="H8" s="324"/>
      <c r="I8" s="324"/>
      <c r="J8" s="325"/>
      <c r="K8" s="431" t="str">
        <f>مشخصات!K8</f>
        <v xml:space="preserve">شماره گزارش : </v>
      </c>
      <c r="L8" s="431"/>
      <c r="M8" s="431"/>
      <c r="N8" s="431"/>
      <c r="O8" s="431"/>
      <c r="P8" s="431"/>
      <c r="Q8" s="65"/>
    </row>
    <row r="9" spans="1:17" s="19" customFormat="1" ht="35.1" customHeight="1">
      <c r="A9" s="65"/>
      <c r="B9" s="65"/>
      <c r="C9" s="65"/>
      <c r="D9" s="632" t="s">
        <v>60</v>
      </c>
      <c r="E9" s="632"/>
      <c r="F9" s="632"/>
      <c r="G9" s="632"/>
      <c r="H9" s="632"/>
      <c r="I9" s="632"/>
      <c r="J9" s="632"/>
      <c r="K9" s="632"/>
      <c r="L9" s="632"/>
      <c r="M9" s="632"/>
      <c r="N9" s="632"/>
      <c r="O9" s="632"/>
      <c r="P9" s="632"/>
    </row>
    <row r="10" spans="1:17" ht="35.1" customHeight="1">
      <c r="D10" s="634" t="s">
        <v>19</v>
      </c>
      <c r="E10" s="635" t="s">
        <v>43</v>
      </c>
      <c r="F10" s="635" t="s">
        <v>44</v>
      </c>
      <c r="G10" s="634" t="s">
        <v>45</v>
      </c>
      <c r="H10" s="634"/>
      <c r="I10" s="634"/>
      <c r="J10" s="634"/>
      <c r="K10" s="634"/>
      <c r="L10" s="634"/>
      <c r="M10" s="636" t="s">
        <v>46</v>
      </c>
      <c r="N10" s="636"/>
      <c r="O10" s="633" t="s">
        <v>47</v>
      </c>
      <c r="P10" s="633"/>
    </row>
    <row r="11" spans="1:17" ht="35.1" customHeight="1">
      <c r="D11" s="634"/>
      <c r="E11" s="635"/>
      <c r="F11" s="635"/>
      <c r="G11" s="155" t="s">
        <v>48</v>
      </c>
      <c r="H11" s="155" t="s">
        <v>119</v>
      </c>
      <c r="I11" s="155" t="s">
        <v>49</v>
      </c>
      <c r="J11" s="155" t="s">
        <v>50</v>
      </c>
      <c r="K11" s="155" t="s">
        <v>51</v>
      </c>
      <c r="L11" s="155" t="s">
        <v>52</v>
      </c>
      <c r="M11" s="157" t="s">
        <v>53</v>
      </c>
      <c r="N11" s="157" t="s">
        <v>54</v>
      </c>
      <c r="O11" s="159" t="s">
        <v>53</v>
      </c>
      <c r="P11" s="159" t="s">
        <v>54</v>
      </c>
    </row>
    <row r="12" spans="1:17" ht="35.1" customHeight="1">
      <c r="D12" s="156"/>
      <c r="E12" s="58"/>
      <c r="F12" s="58"/>
      <c r="G12" s="317"/>
      <c r="H12" s="59"/>
      <c r="I12" s="59"/>
      <c r="J12" s="59" t="str">
        <f>IF(J$10=$P12,$L12,"")</f>
        <v/>
      </c>
      <c r="K12" s="59"/>
      <c r="L12" s="59"/>
      <c r="M12" s="158"/>
      <c r="N12" s="158"/>
      <c r="O12" s="160">
        <v>10</v>
      </c>
      <c r="P12" s="160">
        <v>23</v>
      </c>
    </row>
    <row r="13" spans="1:17" ht="35.1" customHeight="1">
      <c r="D13" s="156"/>
      <c r="E13" s="58"/>
      <c r="F13" s="58"/>
      <c r="G13" s="317"/>
      <c r="H13" s="319"/>
      <c r="I13" s="59"/>
      <c r="J13" s="59" t="str">
        <f t="shared" ref="J13:K40" si="0">IF(J$10=$P13,$L13,"")</f>
        <v/>
      </c>
      <c r="K13" s="59" t="str">
        <f t="shared" si="0"/>
        <v/>
      </c>
      <c r="L13" s="59"/>
      <c r="M13" s="158"/>
      <c r="N13" s="158"/>
      <c r="O13" s="160">
        <v>13</v>
      </c>
      <c r="P13" s="160">
        <v>23</v>
      </c>
    </row>
    <row r="14" spans="1:17" ht="35.1" customHeight="1">
      <c r="D14" s="156"/>
      <c r="E14" s="58"/>
      <c r="F14" s="58"/>
      <c r="G14" s="317"/>
      <c r="H14" s="59"/>
      <c r="I14" s="59"/>
      <c r="J14" s="59" t="str">
        <f t="shared" si="0"/>
        <v/>
      </c>
      <c r="K14" s="59"/>
      <c r="L14" s="59"/>
      <c r="M14" s="158"/>
      <c r="N14" s="158"/>
      <c r="O14" s="160">
        <v>13</v>
      </c>
      <c r="P14" s="160">
        <v>23</v>
      </c>
    </row>
    <row r="15" spans="1:17" ht="35.1" customHeight="1">
      <c r="D15" s="156"/>
      <c r="E15" s="58"/>
      <c r="F15" s="58"/>
      <c r="G15" s="317"/>
      <c r="H15" s="59"/>
      <c r="I15" s="59"/>
      <c r="J15" s="59" t="str">
        <f t="shared" si="0"/>
        <v/>
      </c>
      <c r="K15" s="59"/>
      <c r="L15" s="59"/>
      <c r="M15" s="158"/>
      <c r="N15" s="158"/>
      <c r="O15" s="160">
        <v>13</v>
      </c>
      <c r="P15" s="160">
        <v>24</v>
      </c>
    </row>
    <row r="16" spans="1:17" ht="35.1" customHeight="1">
      <c r="D16" s="156"/>
      <c r="E16" s="58"/>
      <c r="F16" s="58"/>
      <c r="G16" s="317"/>
      <c r="H16" s="59"/>
      <c r="I16" s="59"/>
      <c r="J16" s="59" t="str">
        <f t="shared" si="0"/>
        <v/>
      </c>
      <c r="K16" s="59"/>
      <c r="L16" s="59"/>
      <c r="M16" s="158"/>
      <c r="N16" s="158"/>
      <c r="O16" s="160">
        <v>25</v>
      </c>
      <c r="P16" s="160">
        <v>35</v>
      </c>
    </row>
    <row r="17" spans="4:16" ht="35.1" customHeight="1">
      <c r="D17" s="156"/>
      <c r="E17" s="58"/>
      <c r="F17" s="58"/>
      <c r="G17" s="317"/>
      <c r="H17" s="59"/>
      <c r="I17" s="59"/>
      <c r="J17" s="59" t="str">
        <f t="shared" si="0"/>
        <v/>
      </c>
      <c r="K17" s="59"/>
      <c r="L17" s="59"/>
      <c r="M17" s="158"/>
      <c r="N17" s="158"/>
      <c r="O17" s="160">
        <v>25</v>
      </c>
      <c r="P17" s="160">
        <v>37</v>
      </c>
    </row>
    <row r="18" spans="4:16" ht="35.1" customHeight="1">
      <c r="D18" s="156"/>
      <c r="E18" s="58"/>
      <c r="F18" s="58"/>
      <c r="G18" s="317"/>
      <c r="H18" s="59"/>
      <c r="I18" s="59"/>
      <c r="J18" s="59" t="str">
        <f t="shared" si="0"/>
        <v/>
      </c>
      <c r="K18" s="59"/>
      <c r="L18" s="59"/>
      <c r="M18" s="158"/>
      <c r="N18" s="158"/>
      <c r="O18" s="160">
        <v>25</v>
      </c>
      <c r="P18" s="160">
        <v>37</v>
      </c>
    </row>
    <row r="19" spans="4:16" ht="35.1" customHeight="1">
      <c r="D19" s="156"/>
      <c r="E19" s="58"/>
      <c r="F19" s="58"/>
      <c r="G19" s="317"/>
      <c r="H19" s="59"/>
      <c r="I19" s="59"/>
      <c r="J19" s="59" t="str">
        <f t="shared" si="0"/>
        <v/>
      </c>
      <c r="K19" s="59" t="str">
        <f t="shared" si="0"/>
        <v/>
      </c>
      <c r="L19" s="59"/>
      <c r="M19" s="158"/>
      <c r="N19" s="158"/>
      <c r="O19" s="160">
        <v>25</v>
      </c>
      <c r="P19" s="160">
        <v>39</v>
      </c>
    </row>
    <row r="20" spans="4:16" ht="35.1" customHeight="1">
      <c r="D20" s="156"/>
      <c r="E20" s="58"/>
      <c r="F20" s="58"/>
      <c r="G20" s="317"/>
      <c r="H20" s="59"/>
      <c r="I20" s="59"/>
      <c r="J20" s="59" t="str">
        <f t="shared" si="0"/>
        <v/>
      </c>
      <c r="K20" s="59" t="str">
        <f t="shared" si="0"/>
        <v/>
      </c>
      <c r="L20" s="59"/>
      <c r="M20" s="158"/>
      <c r="N20" s="158"/>
      <c r="O20" s="160">
        <v>25</v>
      </c>
      <c r="P20" s="160">
        <v>40</v>
      </c>
    </row>
    <row r="21" spans="4:16" ht="35.1" customHeight="1">
      <c r="D21" s="156"/>
      <c r="E21" s="58"/>
      <c r="F21" s="58"/>
      <c r="G21" s="317"/>
      <c r="H21" s="59"/>
      <c r="I21" s="59"/>
      <c r="J21" s="59" t="str">
        <f t="shared" si="0"/>
        <v/>
      </c>
      <c r="K21" s="59" t="str">
        <f t="shared" si="0"/>
        <v/>
      </c>
      <c r="L21" s="59"/>
      <c r="M21" s="158"/>
      <c r="N21" s="158"/>
      <c r="O21" s="160">
        <v>25</v>
      </c>
      <c r="P21" s="160">
        <v>37</v>
      </c>
    </row>
    <row r="22" spans="4:16" ht="35.1" customHeight="1">
      <c r="D22" s="156"/>
      <c r="E22" s="58"/>
      <c r="F22" s="58"/>
      <c r="G22" s="317"/>
      <c r="H22" s="59"/>
      <c r="I22" s="59"/>
      <c r="J22" s="59" t="str">
        <f t="shared" si="0"/>
        <v/>
      </c>
      <c r="K22" s="59"/>
      <c r="L22" s="59"/>
      <c r="M22" s="158"/>
      <c r="N22" s="158"/>
      <c r="O22" s="160">
        <v>25</v>
      </c>
      <c r="P22" s="160">
        <v>39</v>
      </c>
    </row>
    <row r="23" spans="4:16" ht="35.1" customHeight="1">
      <c r="D23" s="156"/>
      <c r="E23" s="58"/>
      <c r="F23" s="58"/>
      <c r="G23" s="317"/>
      <c r="H23" s="59"/>
      <c r="I23" s="59"/>
      <c r="J23" s="59" t="str">
        <f t="shared" si="0"/>
        <v/>
      </c>
      <c r="K23" s="59"/>
      <c r="L23" s="59"/>
      <c r="M23" s="158"/>
      <c r="N23" s="158"/>
      <c r="O23" s="160">
        <v>25</v>
      </c>
      <c r="P23" s="160">
        <v>41</v>
      </c>
    </row>
    <row r="24" spans="4:16" ht="35.1" customHeight="1">
      <c r="D24" s="156"/>
      <c r="E24" s="58"/>
      <c r="F24" s="58"/>
      <c r="G24" s="317"/>
      <c r="H24" s="59"/>
      <c r="I24" s="59"/>
      <c r="J24" s="59" t="str">
        <f t="shared" si="0"/>
        <v/>
      </c>
      <c r="K24" s="59" t="str">
        <f t="shared" si="0"/>
        <v/>
      </c>
      <c r="L24" s="59"/>
      <c r="M24" s="158"/>
      <c r="N24" s="158"/>
      <c r="O24" s="160">
        <v>25</v>
      </c>
      <c r="P24" s="160">
        <v>40</v>
      </c>
    </row>
    <row r="25" spans="4:16" ht="35.1" customHeight="1">
      <c r="D25" s="156"/>
      <c r="E25" s="58"/>
      <c r="F25" s="58"/>
      <c r="G25" s="317"/>
      <c r="H25" s="59"/>
      <c r="I25" s="59"/>
      <c r="J25" s="59" t="str">
        <f t="shared" si="0"/>
        <v/>
      </c>
      <c r="K25" s="59" t="str">
        <f t="shared" si="0"/>
        <v/>
      </c>
      <c r="L25" s="59"/>
      <c r="M25" s="158"/>
      <c r="N25" s="158"/>
      <c r="O25" s="160">
        <v>25</v>
      </c>
      <c r="P25" s="160">
        <v>40</v>
      </c>
    </row>
    <row r="26" spans="4:16" ht="35.1" customHeight="1">
      <c r="D26" s="156"/>
      <c r="E26" s="58"/>
      <c r="F26" s="58"/>
      <c r="G26" s="317"/>
      <c r="H26" s="59"/>
      <c r="I26" s="59"/>
      <c r="J26" s="59" t="str">
        <f t="shared" si="0"/>
        <v/>
      </c>
      <c r="K26" s="59" t="str">
        <f t="shared" si="0"/>
        <v/>
      </c>
      <c r="L26" s="59"/>
      <c r="M26" s="158"/>
      <c r="N26" s="158"/>
      <c r="O26" s="160">
        <v>25</v>
      </c>
      <c r="P26" s="160">
        <v>43</v>
      </c>
    </row>
    <row r="27" spans="4:16" ht="35.1" customHeight="1">
      <c r="D27" s="156"/>
      <c r="E27" s="58"/>
      <c r="F27" s="58"/>
      <c r="G27" s="317"/>
      <c r="H27" s="59"/>
      <c r="I27" s="59"/>
      <c r="J27" s="59" t="str">
        <f t="shared" si="0"/>
        <v/>
      </c>
      <c r="K27" s="59"/>
      <c r="L27" s="59"/>
      <c r="M27" s="158"/>
      <c r="N27" s="158"/>
      <c r="O27" s="160">
        <v>25</v>
      </c>
      <c r="P27" s="160">
        <v>40</v>
      </c>
    </row>
    <row r="28" spans="4:16" ht="35.1" customHeight="1">
      <c r="D28" s="156"/>
      <c r="E28" s="58"/>
      <c r="F28" s="58"/>
      <c r="G28" s="317"/>
      <c r="H28" s="59"/>
      <c r="I28" s="59"/>
      <c r="J28" s="59" t="str">
        <f t="shared" si="0"/>
        <v/>
      </c>
      <c r="K28" s="59"/>
      <c r="L28" s="59"/>
      <c r="M28" s="158"/>
      <c r="N28" s="158"/>
      <c r="O28" s="160">
        <v>25</v>
      </c>
      <c r="P28" s="160">
        <v>35</v>
      </c>
    </row>
    <row r="29" spans="4:16" ht="35.1" customHeight="1">
      <c r="D29" s="156"/>
      <c r="E29" s="58"/>
      <c r="F29" s="58"/>
      <c r="G29" s="317"/>
      <c r="H29" s="59"/>
      <c r="I29" s="59"/>
      <c r="J29" s="59" t="str">
        <f t="shared" si="0"/>
        <v/>
      </c>
      <c r="K29" s="59"/>
      <c r="L29" s="59"/>
      <c r="M29" s="158"/>
      <c r="N29" s="158"/>
      <c r="O29" s="160">
        <v>20</v>
      </c>
      <c r="P29" s="160">
        <v>34</v>
      </c>
    </row>
    <row r="30" spans="4:16" ht="35.1" customHeight="1">
      <c r="D30" s="156"/>
      <c r="E30" s="58"/>
      <c r="F30" s="58"/>
      <c r="G30" s="317"/>
      <c r="H30" s="59"/>
      <c r="I30" s="59"/>
      <c r="J30" s="59" t="str">
        <f t="shared" si="0"/>
        <v/>
      </c>
      <c r="K30" s="59"/>
      <c r="L30" s="59"/>
      <c r="M30" s="158"/>
      <c r="N30" s="158"/>
      <c r="O30" s="160">
        <v>20</v>
      </c>
      <c r="P30" s="160">
        <v>30</v>
      </c>
    </row>
    <row r="31" spans="4:16" ht="35.1" customHeight="1">
      <c r="D31" s="156"/>
      <c r="E31" s="58"/>
      <c r="F31" s="58"/>
      <c r="G31" s="317"/>
      <c r="H31" s="59"/>
      <c r="I31" s="59"/>
      <c r="J31" s="59" t="str">
        <f t="shared" si="0"/>
        <v/>
      </c>
      <c r="K31" s="59"/>
      <c r="L31" s="59"/>
      <c r="M31" s="158"/>
      <c r="N31" s="158"/>
      <c r="O31" s="160">
        <v>20</v>
      </c>
      <c r="P31" s="160">
        <v>32</v>
      </c>
    </row>
    <row r="32" spans="4:16" ht="35.1" customHeight="1">
      <c r="D32" s="156"/>
      <c r="E32" s="58"/>
      <c r="F32" s="58"/>
      <c r="G32" s="317"/>
      <c r="H32" s="59"/>
      <c r="I32" s="59"/>
      <c r="J32" s="59" t="str">
        <f t="shared" si="0"/>
        <v/>
      </c>
      <c r="K32" s="59"/>
      <c r="L32" s="59"/>
      <c r="M32" s="158"/>
      <c r="N32" s="158"/>
      <c r="O32" s="160">
        <v>22</v>
      </c>
      <c r="P32" s="160">
        <v>33</v>
      </c>
    </row>
    <row r="33" spans="4:16" ht="35.1" customHeight="1">
      <c r="D33" s="156"/>
      <c r="E33" s="58"/>
      <c r="F33" s="58"/>
      <c r="G33" s="317"/>
      <c r="H33" s="59"/>
      <c r="I33" s="59"/>
      <c r="J33" s="59" t="str">
        <f t="shared" si="0"/>
        <v/>
      </c>
      <c r="K33" s="59"/>
      <c r="L33" s="59"/>
      <c r="M33" s="158"/>
      <c r="N33" s="158"/>
      <c r="O33" s="160">
        <v>22</v>
      </c>
      <c r="P33" s="160">
        <v>34</v>
      </c>
    </row>
    <row r="34" spans="4:16" ht="35.1" customHeight="1">
      <c r="D34" s="156"/>
      <c r="E34" s="58"/>
      <c r="F34" s="58"/>
      <c r="G34" s="317"/>
      <c r="H34" s="59"/>
      <c r="I34" s="59"/>
      <c r="J34" s="59" t="str">
        <f t="shared" si="0"/>
        <v/>
      </c>
      <c r="K34" s="59"/>
      <c r="L34" s="59"/>
      <c r="M34" s="158"/>
      <c r="N34" s="158"/>
      <c r="O34" s="160">
        <v>20</v>
      </c>
      <c r="P34" s="160">
        <v>28</v>
      </c>
    </row>
    <row r="35" spans="4:16" ht="35.1" customHeight="1">
      <c r="D35" s="156"/>
      <c r="E35" s="58"/>
      <c r="F35" s="58"/>
      <c r="G35" s="317"/>
      <c r="H35" s="59"/>
      <c r="I35" s="59"/>
      <c r="J35" s="59" t="str">
        <f t="shared" si="0"/>
        <v/>
      </c>
      <c r="K35" s="59"/>
      <c r="L35" s="59"/>
      <c r="M35" s="158"/>
      <c r="N35" s="158"/>
      <c r="O35" s="160">
        <v>21</v>
      </c>
      <c r="P35" s="160">
        <v>29</v>
      </c>
    </row>
    <row r="36" spans="4:16" ht="35.1" customHeight="1">
      <c r="D36" s="156"/>
      <c r="E36" s="58"/>
      <c r="F36" s="58"/>
      <c r="G36" s="317"/>
      <c r="H36" s="59"/>
      <c r="I36" s="59"/>
      <c r="J36" s="59" t="str">
        <f t="shared" si="0"/>
        <v/>
      </c>
      <c r="K36" s="59"/>
      <c r="L36" s="59"/>
      <c r="M36" s="158"/>
      <c r="N36" s="158"/>
      <c r="O36" s="160">
        <v>22</v>
      </c>
      <c r="P36" s="160">
        <v>33</v>
      </c>
    </row>
    <row r="37" spans="4:16" ht="35.1" customHeight="1">
      <c r="D37" s="156"/>
      <c r="E37" s="58"/>
      <c r="F37" s="58"/>
      <c r="G37" s="317"/>
      <c r="H37" s="59"/>
      <c r="I37" s="59"/>
      <c r="J37" s="59" t="str">
        <f t="shared" si="0"/>
        <v/>
      </c>
      <c r="K37" s="59"/>
      <c r="L37" s="59"/>
      <c r="M37" s="158"/>
      <c r="N37" s="158"/>
      <c r="O37" s="160">
        <v>21</v>
      </c>
      <c r="P37" s="160">
        <v>30</v>
      </c>
    </row>
    <row r="38" spans="4:16" ht="35.1" customHeight="1">
      <c r="D38" s="156"/>
      <c r="E38" s="58"/>
      <c r="F38" s="58"/>
      <c r="G38" s="318"/>
      <c r="H38" s="59"/>
      <c r="I38" s="59"/>
      <c r="J38" s="59" t="str">
        <f t="shared" si="0"/>
        <v/>
      </c>
      <c r="K38" s="59"/>
      <c r="L38" s="59"/>
      <c r="M38" s="158"/>
      <c r="N38" s="158"/>
      <c r="O38" s="160">
        <v>21</v>
      </c>
      <c r="P38" s="160">
        <v>32</v>
      </c>
    </row>
    <row r="39" spans="4:16" ht="35.1" customHeight="1">
      <c r="D39" s="156"/>
      <c r="E39" s="58"/>
      <c r="F39" s="58"/>
      <c r="G39" s="153"/>
      <c r="H39" s="59"/>
      <c r="I39" s="59"/>
      <c r="J39" s="59" t="str">
        <f t="shared" si="0"/>
        <v/>
      </c>
      <c r="K39" s="59"/>
      <c r="L39" s="59"/>
      <c r="M39" s="158"/>
      <c r="N39" s="158"/>
      <c r="O39" s="160">
        <v>21</v>
      </c>
      <c r="P39" s="160">
        <v>30</v>
      </c>
    </row>
    <row r="40" spans="4:16" ht="35.1" customHeight="1">
      <c r="D40" s="156"/>
      <c r="E40" s="58"/>
      <c r="F40" s="58"/>
      <c r="G40" s="153"/>
      <c r="H40" s="59"/>
      <c r="I40" s="59"/>
      <c r="J40" s="59" t="str">
        <f t="shared" si="0"/>
        <v/>
      </c>
      <c r="K40" s="59"/>
      <c r="L40" s="59"/>
      <c r="M40" s="158"/>
      <c r="N40" s="158"/>
      <c r="O40" s="160">
        <v>23</v>
      </c>
      <c r="P40" s="160">
        <v>35</v>
      </c>
    </row>
    <row r="41" spans="4:16" ht="35.1" customHeight="1">
      <c r="D41" s="156"/>
      <c r="E41" s="58"/>
      <c r="F41" s="58"/>
      <c r="G41" s="153"/>
      <c r="H41" s="59"/>
      <c r="I41" s="59"/>
      <c r="J41" s="59"/>
      <c r="K41" s="59"/>
      <c r="L41" s="59"/>
      <c r="M41" s="158"/>
      <c r="N41" s="158"/>
      <c r="O41" s="160">
        <v>23</v>
      </c>
      <c r="P41" s="160">
        <v>37</v>
      </c>
    </row>
    <row r="42" spans="4:16" ht="35.1" customHeight="1">
      <c r="D42" s="156"/>
      <c r="E42" s="58"/>
      <c r="F42" s="58"/>
      <c r="G42" s="153"/>
      <c r="H42" s="59"/>
      <c r="I42" s="59"/>
      <c r="J42" s="59"/>
      <c r="K42" s="59"/>
      <c r="L42" s="59"/>
      <c r="M42" s="158"/>
      <c r="N42" s="158"/>
      <c r="O42" s="160">
        <v>25</v>
      </c>
      <c r="P42" s="160">
        <v>41</v>
      </c>
    </row>
    <row r="43" spans="4:16" ht="35.1" customHeight="1">
      <c r="D43" s="156"/>
      <c r="E43" s="154"/>
      <c r="F43" s="154"/>
      <c r="G43" s="153"/>
      <c r="H43" s="154"/>
      <c r="I43" s="154"/>
      <c r="J43" s="630" t="s">
        <v>55</v>
      </c>
      <c r="K43" s="631"/>
      <c r="L43" s="163" t="s">
        <v>56</v>
      </c>
      <c r="M43" s="158"/>
      <c r="N43" s="158"/>
      <c r="O43" s="161">
        <f>AVERAGE(O11:O42)</f>
        <v>21.774193548387096</v>
      </c>
      <c r="P43" s="162">
        <f>AVERAGE(P11:P42)</f>
        <v>34</v>
      </c>
    </row>
  </sheetData>
  <mergeCells count="18">
    <mergeCell ref="G10:L10"/>
    <mergeCell ref="M10:N10"/>
    <mergeCell ref="D3:Q3"/>
    <mergeCell ref="D4:Q4"/>
    <mergeCell ref="J43:K43"/>
    <mergeCell ref="K8:P8"/>
    <mergeCell ref="K7:P7"/>
    <mergeCell ref="K6:P6"/>
    <mergeCell ref="K5:P5"/>
    <mergeCell ref="D5:J5"/>
    <mergeCell ref="D6:J6"/>
    <mergeCell ref="D7:J7"/>
    <mergeCell ref="D8:J8"/>
    <mergeCell ref="D9:P9"/>
    <mergeCell ref="O10:P10"/>
    <mergeCell ref="D10:D11"/>
    <mergeCell ref="E10:E11"/>
    <mergeCell ref="F10:F11"/>
  </mergeCells>
  <printOptions horizontalCentered="1"/>
  <pageMargins left="0" right="0" top="0" bottom="0.75" header="0" footer="0"/>
  <pageSetup paperSize="9" scale="9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2"/>
  <sheetViews>
    <sheetView rightToLeft="1" view="pageBreakPreview" zoomScaleNormal="85" zoomScaleSheetLayoutView="100" workbookViewId="0">
      <selection activeCell="E16" sqref="E16:M21"/>
    </sheetView>
  </sheetViews>
  <sheetFormatPr defaultColWidth="9.125" defaultRowHeight="14.25"/>
  <cols>
    <col min="1" max="1" width="30.75" style="65" customWidth="1"/>
    <col min="2" max="2" width="2.75" style="65" customWidth="1"/>
    <col min="3" max="13" width="6.75" style="52" customWidth="1"/>
    <col min="14" max="14" width="15.75" style="52" customWidth="1"/>
    <col min="15" max="15" width="2.75" style="52" customWidth="1"/>
    <col min="16" max="16384" width="9.125" style="52"/>
  </cols>
  <sheetData>
    <row r="1" spans="1:15" s="65" customFormat="1" ht="30" customHeight="1"/>
    <row r="2" spans="1:15" s="65" customFormat="1" ht="30" customHeight="1"/>
    <row r="3" spans="1:15" s="65" customFormat="1"/>
    <row r="4" spans="1:15" s="65" customFormat="1"/>
    <row r="5" spans="1:15" ht="19.5">
      <c r="B5" s="368" t="str">
        <f>'نمودار پیشرفت زمانی ماهیانه '!$C$3</f>
        <v xml:space="preserve">گزارش ماهیانه  </v>
      </c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</row>
    <row r="6" spans="1:15" ht="24.95" customHeight="1">
      <c r="B6" s="368" t="s">
        <v>250</v>
      </c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</row>
    <row r="7" spans="1:15" s="65" customFormat="1" ht="24.95" customHeight="1">
      <c r="C7" s="323" t="str">
        <f>مشخصات!E5</f>
        <v xml:space="preserve">کارفرما : </v>
      </c>
      <c r="D7" s="324"/>
      <c r="E7" s="324"/>
      <c r="F7" s="324"/>
      <c r="G7" s="324"/>
      <c r="H7" s="324"/>
      <c r="I7" s="325"/>
      <c r="J7" s="431" t="str">
        <f>مشخصات!K5</f>
        <v xml:space="preserve">شماره قرارداد :   </v>
      </c>
      <c r="K7" s="431"/>
      <c r="L7" s="431"/>
      <c r="M7" s="431"/>
      <c r="N7" s="431"/>
    </row>
    <row r="8" spans="1:15" s="65" customFormat="1" ht="24.95" customHeight="1">
      <c r="C8" s="323" t="str">
        <f>مشخصات!E6</f>
        <v xml:space="preserve">مشاور : </v>
      </c>
      <c r="D8" s="324"/>
      <c r="E8" s="324"/>
      <c r="F8" s="324"/>
      <c r="G8" s="324"/>
      <c r="H8" s="324"/>
      <c r="I8" s="325"/>
      <c r="J8" s="431" t="str">
        <f>مشخصات!K6</f>
        <v xml:space="preserve">تاریخ قرارداد :      </v>
      </c>
      <c r="K8" s="431"/>
      <c r="L8" s="431"/>
      <c r="M8" s="431"/>
      <c r="N8" s="431"/>
    </row>
    <row r="9" spans="1:15" ht="24.95" customHeight="1">
      <c r="C9" s="323" t="str">
        <f>مشخصات!E7</f>
        <v xml:space="preserve">پیمانکار: </v>
      </c>
      <c r="D9" s="324"/>
      <c r="E9" s="324"/>
      <c r="F9" s="324"/>
      <c r="G9" s="324"/>
      <c r="H9" s="324"/>
      <c r="I9" s="325"/>
      <c r="J9" s="431" t="str">
        <f>مشخصات!K7</f>
        <v xml:space="preserve">تاریخ گزارش :  </v>
      </c>
      <c r="K9" s="431"/>
      <c r="L9" s="431"/>
      <c r="M9" s="431"/>
      <c r="N9" s="431"/>
      <c r="O9" s="65"/>
    </row>
    <row r="10" spans="1:15" ht="24.95" customHeight="1">
      <c r="C10" s="323" t="str">
        <f>مشخصات!E8</f>
        <v>مکان : م</v>
      </c>
      <c r="D10" s="324"/>
      <c r="E10" s="324"/>
      <c r="F10" s="324"/>
      <c r="G10" s="324"/>
      <c r="H10" s="324"/>
      <c r="I10" s="325"/>
      <c r="J10" s="431" t="str">
        <f>مشخصات!K8</f>
        <v xml:space="preserve">شماره گزارش : </v>
      </c>
      <c r="K10" s="431"/>
      <c r="L10" s="431"/>
      <c r="M10" s="431"/>
      <c r="N10" s="431"/>
      <c r="O10" s="65"/>
    </row>
    <row r="11" spans="1:15" s="57" customFormat="1" ht="35.1" customHeight="1">
      <c r="A11" s="65"/>
      <c r="B11" s="127"/>
      <c r="C11" s="645" t="s">
        <v>147</v>
      </c>
      <c r="D11" s="646"/>
      <c r="E11" s="646"/>
      <c r="F11" s="646"/>
      <c r="G11" s="646"/>
      <c r="H11" s="646"/>
      <c r="I11" s="646"/>
      <c r="J11" s="646"/>
      <c r="K11" s="646"/>
      <c r="L11" s="646"/>
      <c r="M11" s="646"/>
      <c r="N11" s="647"/>
    </row>
    <row r="12" spans="1:15" s="65" customFormat="1" ht="35.1" customHeight="1">
      <c r="B12" s="127"/>
      <c r="C12" s="645" t="s">
        <v>218</v>
      </c>
      <c r="D12" s="646"/>
      <c r="E12" s="646"/>
      <c r="F12" s="646"/>
      <c r="G12" s="646"/>
      <c r="H12" s="646"/>
      <c r="I12" s="646"/>
      <c r="J12" s="646"/>
      <c r="K12" s="646"/>
      <c r="L12" s="646"/>
      <c r="M12" s="646"/>
      <c r="N12" s="647"/>
    </row>
    <row r="13" spans="1:15" ht="46.5" customHeight="1">
      <c r="B13" s="127"/>
      <c r="C13" s="637" t="s">
        <v>20</v>
      </c>
      <c r="D13" s="640" t="s">
        <v>113</v>
      </c>
      <c r="E13" s="640"/>
      <c r="F13" s="640"/>
      <c r="G13" s="640"/>
      <c r="H13" s="643" t="s">
        <v>111</v>
      </c>
      <c r="I13" s="644"/>
      <c r="J13" s="641" t="s">
        <v>112</v>
      </c>
      <c r="K13" s="642"/>
      <c r="L13" s="642"/>
      <c r="M13" s="642"/>
      <c r="N13" s="127"/>
    </row>
    <row r="14" spans="1:15" ht="35.1" hidden="1" customHeight="1">
      <c r="B14" s="127"/>
      <c r="C14" s="638"/>
      <c r="D14" s="212"/>
      <c r="E14" s="213"/>
      <c r="F14" s="213"/>
      <c r="G14" s="213"/>
      <c r="H14" s="209"/>
      <c r="I14" s="210"/>
      <c r="J14" s="217"/>
      <c r="K14" s="218"/>
      <c r="L14" s="218"/>
      <c r="M14" s="218"/>
      <c r="N14" s="127"/>
    </row>
    <row r="15" spans="1:15" ht="108.75" customHeight="1">
      <c r="B15" s="127"/>
      <c r="C15" s="639"/>
      <c r="D15" s="214" t="s">
        <v>109</v>
      </c>
      <c r="E15" s="223" t="s">
        <v>162</v>
      </c>
      <c r="F15" s="222" t="s">
        <v>116</v>
      </c>
      <c r="G15" s="223" t="s">
        <v>163</v>
      </c>
      <c r="H15" s="224" t="s">
        <v>117</v>
      </c>
      <c r="I15" s="226" t="s">
        <v>164</v>
      </c>
      <c r="J15" s="225" t="s">
        <v>117</v>
      </c>
      <c r="K15" s="225" t="s">
        <v>165</v>
      </c>
      <c r="L15" s="279" t="s">
        <v>118</v>
      </c>
      <c r="M15" s="279" t="s">
        <v>110</v>
      </c>
      <c r="N15" s="127"/>
    </row>
    <row r="16" spans="1:15" ht="80.099999999999994" customHeight="1">
      <c r="B16" s="127"/>
      <c r="C16" s="208">
        <v>1</v>
      </c>
      <c r="D16" s="280" t="s">
        <v>219</v>
      </c>
      <c r="E16" s="215"/>
      <c r="F16" s="281"/>
      <c r="G16" s="282"/>
      <c r="H16" s="283"/>
      <c r="I16" s="284"/>
      <c r="J16" s="285"/>
      <c r="K16" s="219"/>
      <c r="L16" s="286"/>
      <c r="M16" s="287"/>
      <c r="N16" s="127"/>
    </row>
    <row r="17" spans="2:14" ht="80.099999999999994" customHeight="1">
      <c r="B17" s="127"/>
      <c r="C17" s="164">
        <v>2</v>
      </c>
      <c r="D17" s="216" t="s">
        <v>220</v>
      </c>
      <c r="E17" s="215"/>
      <c r="F17" s="288"/>
      <c r="G17" s="282"/>
      <c r="H17" s="211"/>
      <c r="I17" s="211"/>
      <c r="J17" s="220"/>
      <c r="K17" s="221"/>
      <c r="L17" s="287"/>
      <c r="M17" s="287"/>
      <c r="N17" s="127"/>
    </row>
    <row r="18" spans="2:14" ht="80.099999999999994" customHeight="1">
      <c r="B18" s="127"/>
      <c r="C18" s="164">
        <v>3</v>
      </c>
      <c r="D18" s="216" t="s">
        <v>221</v>
      </c>
      <c r="E18" s="215"/>
      <c r="F18" s="215"/>
      <c r="G18" s="215"/>
      <c r="H18" s="289"/>
      <c r="I18" s="211"/>
      <c r="J18" s="220"/>
      <c r="K18" s="221"/>
      <c r="L18" s="287"/>
      <c r="M18" s="287"/>
      <c r="N18" s="127"/>
    </row>
    <row r="19" spans="2:14" ht="80.099999999999994" customHeight="1">
      <c r="B19" s="127"/>
      <c r="C19" s="208">
        <v>4</v>
      </c>
      <c r="D19" s="216" t="s">
        <v>222</v>
      </c>
      <c r="E19" s="215"/>
      <c r="F19" s="215"/>
      <c r="G19" s="215"/>
      <c r="H19" s="274"/>
      <c r="I19" s="211"/>
      <c r="J19" s="313"/>
      <c r="K19" s="220"/>
      <c r="L19" s="290"/>
      <c r="M19" s="290"/>
      <c r="N19" s="127"/>
    </row>
    <row r="20" spans="2:14" ht="80.099999999999994" customHeight="1">
      <c r="B20" s="127"/>
      <c r="C20" s="164">
        <v>5</v>
      </c>
      <c r="D20" s="216" t="s">
        <v>223</v>
      </c>
      <c r="E20" s="215"/>
      <c r="F20" s="215"/>
      <c r="G20" s="215"/>
      <c r="H20" s="274"/>
      <c r="I20" s="211"/>
      <c r="J20" s="313"/>
      <c r="K20" s="220"/>
      <c r="L20" s="290"/>
      <c r="M20" s="290"/>
      <c r="N20" s="127"/>
    </row>
    <row r="21" spans="2:14" ht="80.099999999999994" customHeight="1">
      <c r="B21" s="127"/>
      <c r="C21" s="164">
        <v>6</v>
      </c>
      <c r="D21" s="216" t="s">
        <v>187</v>
      </c>
      <c r="E21" s="215"/>
      <c r="F21" s="215"/>
      <c r="G21" s="215"/>
      <c r="H21" s="215"/>
      <c r="I21" s="215"/>
      <c r="J21" s="285"/>
      <c r="K21" s="220"/>
      <c r="L21" s="290"/>
      <c r="M21" s="290"/>
      <c r="N21" s="165"/>
    </row>
    <row r="22" spans="2:14" ht="36">
      <c r="C22" s="39"/>
      <c r="D22" s="35"/>
      <c r="E22" s="35"/>
      <c r="F22" s="36"/>
      <c r="G22" s="37"/>
      <c r="H22" s="37"/>
      <c r="I22" s="37"/>
      <c r="J22" s="37"/>
      <c r="K22" s="37"/>
      <c r="L22" s="38"/>
      <c r="M22" s="38"/>
      <c r="N22" s="65"/>
    </row>
  </sheetData>
  <sortState ref="C7:L7">
    <sortCondition ref="C7"/>
  </sortState>
  <mergeCells count="16">
    <mergeCell ref="B5:O5"/>
    <mergeCell ref="B6:O6"/>
    <mergeCell ref="C13:C15"/>
    <mergeCell ref="D13:G13"/>
    <mergeCell ref="J13:M13"/>
    <mergeCell ref="H13:I13"/>
    <mergeCell ref="C7:I7"/>
    <mergeCell ref="J7:N7"/>
    <mergeCell ref="C8:I8"/>
    <mergeCell ref="J8:N8"/>
    <mergeCell ref="C9:I9"/>
    <mergeCell ref="J9:N9"/>
    <mergeCell ref="C10:I10"/>
    <mergeCell ref="J10:N10"/>
    <mergeCell ref="C11:N11"/>
    <mergeCell ref="C12:N12"/>
  </mergeCells>
  <printOptions horizontalCentered="1"/>
  <pageMargins left="0" right="0" top="0" bottom="0" header="0" footer="0"/>
  <pageSetup paperSize="9" scale="9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9"/>
  <sheetViews>
    <sheetView rightToLeft="1" view="pageBreakPreview" zoomScale="70" zoomScaleNormal="75" zoomScaleSheetLayoutView="70" workbookViewId="0">
      <selection activeCell="D27" sqref="D27:Q27"/>
    </sheetView>
  </sheetViews>
  <sheetFormatPr defaultRowHeight="14.25"/>
  <cols>
    <col min="1" max="2" width="30.75" style="65" customWidth="1"/>
    <col min="3" max="3" width="2.125" style="19" customWidth="1"/>
    <col min="4" max="9" width="6.75" style="19" customWidth="1"/>
    <col min="10" max="13" width="6.625" style="19" customWidth="1"/>
    <col min="14" max="17" width="6.625" customWidth="1"/>
    <col min="18" max="18" width="2.125" customWidth="1"/>
  </cols>
  <sheetData>
    <row r="1" spans="1:18" s="65" customFormat="1" ht="30" customHeight="1"/>
    <row r="2" spans="1:18" s="65" customFormat="1" ht="30" customHeight="1"/>
    <row r="3" spans="1:18" s="19" customFormat="1" ht="24.95" customHeight="1">
      <c r="A3" s="65"/>
      <c r="B3" s="65"/>
      <c r="C3" s="368" t="str">
        <f>'نمودار پیشرفت زمانی ماهیانه '!$C$3</f>
        <v xml:space="preserve">گزارش ماهیانه  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</row>
    <row r="4" spans="1:18" s="65" customFormat="1" ht="24.95" customHeight="1">
      <c r="C4" s="368" t="s">
        <v>250</v>
      </c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</row>
    <row r="5" spans="1:18" s="19" customFormat="1" ht="24.95" customHeight="1">
      <c r="A5" s="65"/>
      <c r="B5" s="65"/>
      <c r="C5" s="114"/>
      <c r="D5" s="426" t="str">
        <f>مشخصات!E5</f>
        <v xml:space="preserve">کارفرما : </v>
      </c>
      <c r="E5" s="426"/>
      <c r="F5" s="426"/>
      <c r="G5" s="426"/>
      <c r="H5" s="426"/>
      <c r="I5" s="426"/>
      <c r="J5" s="426"/>
      <c r="K5" s="431" t="str">
        <f>مشخصات!K5</f>
        <v xml:space="preserve">شماره قرارداد :   </v>
      </c>
      <c r="L5" s="431"/>
      <c r="M5" s="431"/>
      <c r="N5" s="431"/>
      <c r="O5" s="431"/>
      <c r="P5" s="431"/>
      <c r="Q5" s="431"/>
      <c r="R5" s="65"/>
    </row>
    <row r="6" spans="1:18" s="65" customFormat="1" ht="24.95" customHeight="1">
      <c r="C6" s="114"/>
      <c r="D6" s="426" t="str">
        <f>مشخصات!E6</f>
        <v xml:space="preserve">مشاور : </v>
      </c>
      <c r="E6" s="426"/>
      <c r="F6" s="426"/>
      <c r="G6" s="426"/>
      <c r="H6" s="426"/>
      <c r="I6" s="426"/>
      <c r="J6" s="426"/>
      <c r="K6" s="431" t="str">
        <f>مشخصات!K6</f>
        <v xml:space="preserve">تاریخ قرارداد :      </v>
      </c>
      <c r="L6" s="431"/>
      <c r="M6" s="431"/>
      <c r="N6" s="431"/>
      <c r="O6" s="431"/>
      <c r="P6" s="431"/>
      <c r="Q6" s="431"/>
    </row>
    <row r="7" spans="1:18" s="19" customFormat="1" ht="24.95" customHeight="1">
      <c r="A7" s="65"/>
      <c r="B7" s="65"/>
      <c r="C7" s="114"/>
      <c r="D7" s="426" t="str">
        <f>مشخصات!E7</f>
        <v xml:space="preserve">پیمانکار: </v>
      </c>
      <c r="E7" s="426"/>
      <c r="F7" s="426"/>
      <c r="G7" s="426"/>
      <c r="H7" s="426"/>
      <c r="I7" s="426"/>
      <c r="J7" s="426"/>
      <c r="K7" s="431" t="str">
        <f>مشخصات!K7</f>
        <v xml:space="preserve">تاریخ گزارش :  </v>
      </c>
      <c r="L7" s="431"/>
      <c r="M7" s="431"/>
      <c r="N7" s="431"/>
      <c r="O7" s="431"/>
      <c r="P7" s="431"/>
      <c r="Q7" s="431"/>
      <c r="R7" s="65"/>
    </row>
    <row r="8" spans="1:18" s="19" customFormat="1" ht="24.95" customHeight="1">
      <c r="A8" s="65"/>
      <c r="B8" s="65"/>
      <c r="C8" s="114"/>
      <c r="D8" s="426" t="str">
        <f>مشخصات!E8</f>
        <v>مکان : م</v>
      </c>
      <c r="E8" s="426"/>
      <c r="F8" s="426"/>
      <c r="G8" s="426"/>
      <c r="H8" s="426"/>
      <c r="I8" s="426"/>
      <c r="J8" s="426"/>
      <c r="K8" s="431" t="str">
        <f>مشخصات!K8</f>
        <v xml:space="preserve">شماره گزارش : </v>
      </c>
      <c r="L8" s="431"/>
      <c r="M8" s="431"/>
      <c r="N8" s="431"/>
      <c r="O8" s="431"/>
      <c r="P8" s="431"/>
      <c r="Q8" s="431"/>
      <c r="R8" s="65"/>
    </row>
    <row r="9" spans="1:18" s="19" customFormat="1" ht="35.1" customHeight="1">
      <c r="A9" s="65"/>
      <c r="B9" s="65"/>
      <c r="C9" s="122"/>
      <c r="D9" s="645" t="s">
        <v>140</v>
      </c>
      <c r="E9" s="646"/>
      <c r="F9" s="646"/>
      <c r="G9" s="646"/>
      <c r="H9" s="646"/>
      <c r="I9" s="646"/>
      <c r="J9" s="646"/>
      <c r="K9" s="646"/>
      <c r="L9" s="646"/>
      <c r="M9" s="646"/>
      <c r="N9" s="646"/>
      <c r="O9" s="646"/>
      <c r="P9" s="646"/>
      <c r="Q9" s="647"/>
    </row>
    <row r="10" spans="1:18" s="19" customFormat="1" ht="35.1" customHeight="1">
      <c r="A10" s="65"/>
      <c r="B10" s="6"/>
      <c r="C10" s="145"/>
      <c r="D10" s="648"/>
      <c r="E10" s="649"/>
      <c r="F10" s="649"/>
      <c r="G10" s="649"/>
      <c r="H10" s="649"/>
      <c r="I10" s="649"/>
      <c r="J10" s="649"/>
      <c r="K10" s="649"/>
      <c r="L10" s="649"/>
      <c r="M10" s="649"/>
      <c r="N10" s="649"/>
      <c r="O10" s="649"/>
      <c r="P10" s="649"/>
      <c r="Q10" s="650"/>
    </row>
    <row r="11" spans="1:18" s="19" customFormat="1" ht="35.1" customHeight="1">
      <c r="A11" s="65"/>
      <c r="B11" s="6"/>
      <c r="C11" s="145"/>
      <c r="D11" s="648"/>
      <c r="E11" s="649"/>
      <c r="F11" s="649"/>
      <c r="G11" s="649"/>
      <c r="H11" s="649"/>
      <c r="I11" s="649"/>
      <c r="J11" s="649"/>
      <c r="K11" s="649"/>
      <c r="L11" s="649"/>
      <c r="M11" s="649"/>
      <c r="N11" s="649"/>
      <c r="O11" s="649"/>
      <c r="P11" s="649"/>
      <c r="Q11" s="650"/>
    </row>
    <row r="12" spans="1:18" s="19" customFormat="1" ht="35.1" customHeight="1">
      <c r="A12" s="65"/>
      <c r="B12" s="6"/>
      <c r="C12" s="122"/>
      <c r="D12" s="648"/>
      <c r="E12" s="649"/>
      <c r="F12" s="649"/>
      <c r="G12" s="649"/>
      <c r="H12" s="649"/>
      <c r="I12" s="649"/>
      <c r="J12" s="649"/>
      <c r="K12" s="649"/>
      <c r="L12" s="649"/>
      <c r="M12" s="649"/>
      <c r="N12" s="649"/>
      <c r="O12" s="649"/>
      <c r="P12" s="649"/>
      <c r="Q12" s="650"/>
    </row>
    <row r="13" spans="1:18" s="19" customFormat="1" ht="35.1" customHeight="1">
      <c r="A13" s="65"/>
      <c r="B13" s="6"/>
      <c r="C13" s="166"/>
      <c r="D13" s="648"/>
      <c r="E13" s="649"/>
      <c r="F13" s="649"/>
      <c r="G13" s="649"/>
      <c r="H13" s="649"/>
      <c r="I13" s="649"/>
      <c r="J13" s="649"/>
      <c r="K13" s="649"/>
      <c r="L13" s="649"/>
      <c r="M13" s="649"/>
      <c r="N13" s="649"/>
      <c r="O13" s="649"/>
      <c r="P13" s="649"/>
      <c r="Q13" s="650"/>
    </row>
    <row r="14" spans="1:18" s="19" customFormat="1" ht="35.1" customHeight="1">
      <c r="A14" s="65"/>
      <c r="B14" s="6"/>
      <c r="C14" s="167"/>
      <c r="D14" s="648"/>
      <c r="E14" s="649"/>
      <c r="F14" s="649"/>
      <c r="G14" s="649"/>
      <c r="H14" s="649"/>
      <c r="I14" s="649"/>
      <c r="J14" s="649"/>
      <c r="K14" s="649"/>
      <c r="L14" s="649"/>
      <c r="M14" s="649"/>
      <c r="N14" s="649"/>
      <c r="O14" s="649"/>
      <c r="P14" s="649"/>
      <c r="Q14" s="650"/>
    </row>
    <row r="15" spans="1:18" s="19" customFormat="1" ht="35.1" customHeight="1">
      <c r="A15" s="65"/>
      <c r="B15" s="6"/>
      <c r="C15" s="167"/>
      <c r="D15" s="648"/>
      <c r="E15" s="649"/>
      <c r="F15" s="649"/>
      <c r="G15" s="649"/>
      <c r="H15" s="649"/>
      <c r="I15" s="649"/>
      <c r="J15" s="649"/>
      <c r="K15" s="649"/>
      <c r="L15" s="649"/>
      <c r="M15" s="649"/>
      <c r="N15" s="649"/>
      <c r="O15" s="649"/>
      <c r="P15" s="649"/>
      <c r="Q15" s="650"/>
    </row>
    <row r="16" spans="1:18" s="19" customFormat="1" ht="35.1" customHeight="1">
      <c r="A16" s="65"/>
      <c r="B16" s="6"/>
      <c r="C16" s="167"/>
      <c r="D16" s="648"/>
      <c r="E16" s="649"/>
      <c r="F16" s="649"/>
      <c r="G16" s="649"/>
      <c r="H16" s="649"/>
      <c r="I16" s="649"/>
      <c r="J16" s="649"/>
      <c r="K16" s="649"/>
      <c r="L16" s="649"/>
      <c r="M16" s="649"/>
      <c r="N16" s="649"/>
      <c r="O16" s="649"/>
      <c r="P16" s="649"/>
      <c r="Q16" s="650"/>
    </row>
    <row r="17" spans="1:17" s="19" customFormat="1" ht="35.1" customHeight="1">
      <c r="A17" s="65"/>
      <c r="B17" s="6"/>
      <c r="C17" s="167"/>
      <c r="D17" s="648"/>
      <c r="E17" s="649"/>
      <c r="F17" s="649"/>
      <c r="G17" s="649"/>
      <c r="H17" s="649"/>
      <c r="I17" s="649"/>
      <c r="J17" s="649"/>
      <c r="K17" s="649"/>
      <c r="L17" s="649"/>
      <c r="M17" s="649"/>
      <c r="N17" s="649"/>
      <c r="O17" s="649"/>
      <c r="P17" s="649"/>
      <c r="Q17" s="650"/>
    </row>
    <row r="18" spans="1:17" s="19" customFormat="1" ht="35.1" customHeight="1">
      <c r="A18" s="65"/>
      <c r="B18" s="6"/>
      <c r="C18" s="167"/>
      <c r="D18" s="648"/>
      <c r="E18" s="649"/>
      <c r="F18" s="649"/>
      <c r="G18" s="649"/>
      <c r="H18" s="649"/>
      <c r="I18" s="649"/>
      <c r="J18" s="649"/>
      <c r="K18" s="649"/>
      <c r="L18" s="649"/>
      <c r="M18" s="649"/>
      <c r="N18" s="649"/>
      <c r="O18" s="649"/>
      <c r="P18" s="649"/>
      <c r="Q18" s="650"/>
    </row>
    <row r="19" spans="1:17" s="19" customFormat="1" ht="35.1" customHeight="1">
      <c r="A19" s="65"/>
      <c r="B19" s="6"/>
      <c r="C19" s="167"/>
      <c r="D19" s="648"/>
      <c r="E19" s="649"/>
      <c r="F19" s="649"/>
      <c r="G19" s="649"/>
      <c r="H19" s="649"/>
      <c r="I19" s="649"/>
      <c r="J19" s="649"/>
      <c r="K19" s="649"/>
      <c r="L19" s="649"/>
      <c r="M19" s="649"/>
      <c r="N19" s="649"/>
      <c r="O19" s="649"/>
      <c r="P19" s="649"/>
      <c r="Q19" s="650"/>
    </row>
    <row r="20" spans="1:17" s="19" customFormat="1" ht="35.1" customHeight="1">
      <c r="A20" s="65"/>
      <c r="B20" s="6"/>
      <c r="C20" s="167"/>
      <c r="D20" s="648"/>
      <c r="E20" s="649"/>
      <c r="F20" s="649"/>
      <c r="G20" s="649"/>
      <c r="H20" s="649"/>
      <c r="I20" s="649"/>
      <c r="J20" s="649"/>
      <c r="K20" s="649"/>
      <c r="L20" s="649"/>
      <c r="M20" s="649"/>
      <c r="N20" s="649"/>
      <c r="O20" s="649"/>
      <c r="P20" s="649"/>
      <c r="Q20" s="650"/>
    </row>
    <row r="21" spans="1:17" s="19" customFormat="1" ht="35.1" customHeight="1">
      <c r="A21" s="65"/>
      <c r="B21" s="6"/>
      <c r="C21" s="167"/>
      <c r="D21" s="648"/>
      <c r="E21" s="649"/>
      <c r="F21" s="649"/>
      <c r="G21" s="649"/>
      <c r="H21" s="649"/>
      <c r="I21" s="649"/>
      <c r="J21" s="649"/>
      <c r="K21" s="649"/>
      <c r="L21" s="649"/>
      <c r="M21" s="649"/>
      <c r="N21" s="649"/>
      <c r="O21" s="649"/>
      <c r="P21" s="649"/>
      <c r="Q21" s="650"/>
    </row>
    <row r="22" spans="1:17" s="19" customFormat="1" ht="35.1" customHeight="1">
      <c r="A22" s="65"/>
      <c r="B22" s="6"/>
      <c r="C22" s="167"/>
      <c r="D22" s="648"/>
      <c r="E22" s="649"/>
      <c r="F22" s="649"/>
      <c r="G22" s="649"/>
      <c r="H22" s="649"/>
      <c r="I22" s="649"/>
      <c r="J22" s="649"/>
      <c r="K22" s="649"/>
      <c r="L22" s="649"/>
      <c r="M22" s="649"/>
      <c r="N22" s="649"/>
      <c r="O22" s="649"/>
      <c r="P22" s="649"/>
      <c r="Q22" s="650"/>
    </row>
    <row r="23" spans="1:17" s="19" customFormat="1" ht="35.1" customHeight="1">
      <c r="A23" s="65"/>
      <c r="B23" s="6"/>
      <c r="C23" s="167"/>
      <c r="D23" s="648"/>
      <c r="E23" s="649"/>
      <c r="F23" s="649"/>
      <c r="G23" s="649"/>
      <c r="H23" s="649"/>
      <c r="I23" s="649"/>
      <c r="J23" s="649"/>
      <c r="K23" s="649"/>
      <c r="L23" s="649"/>
      <c r="M23" s="649"/>
      <c r="N23" s="649"/>
      <c r="O23" s="649"/>
      <c r="P23" s="649"/>
      <c r="Q23" s="650"/>
    </row>
    <row r="24" spans="1:17" s="19" customFormat="1" ht="35.1" customHeight="1">
      <c r="A24" s="65"/>
      <c r="B24" s="6"/>
      <c r="C24" s="122"/>
      <c r="D24" s="648"/>
      <c r="E24" s="649"/>
      <c r="F24" s="649"/>
      <c r="G24" s="649"/>
      <c r="H24" s="649"/>
      <c r="I24" s="649"/>
      <c r="J24" s="649"/>
      <c r="K24" s="649"/>
      <c r="L24" s="649"/>
      <c r="M24" s="649"/>
      <c r="N24" s="649"/>
      <c r="O24" s="649"/>
      <c r="P24" s="649"/>
      <c r="Q24" s="650"/>
    </row>
    <row r="25" spans="1:17" s="19" customFormat="1" ht="35.1" customHeight="1">
      <c r="A25" s="65"/>
      <c r="B25" s="6"/>
      <c r="C25" s="166"/>
      <c r="D25" s="648"/>
      <c r="E25" s="649"/>
      <c r="F25" s="649"/>
      <c r="G25" s="649"/>
      <c r="H25" s="649"/>
      <c r="I25" s="649"/>
      <c r="J25" s="649"/>
      <c r="K25" s="649"/>
      <c r="L25" s="649"/>
      <c r="M25" s="649"/>
      <c r="N25" s="649"/>
      <c r="O25" s="649"/>
      <c r="P25" s="649"/>
      <c r="Q25" s="650"/>
    </row>
    <row r="26" spans="1:17" s="19" customFormat="1" ht="35.1" customHeight="1">
      <c r="A26" s="65"/>
      <c r="B26" s="6"/>
      <c r="C26" s="167"/>
      <c r="D26" s="648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50"/>
    </row>
    <row r="27" spans="1:17" s="19" customFormat="1" ht="35.1" customHeight="1">
      <c r="A27" s="65"/>
      <c r="B27" s="6"/>
      <c r="C27" s="168"/>
      <c r="D27" s="651"/>
      <c r="E27" s="652"/>
      <c r="F27" s="652"/>
      <c r="G27" s="652"/>
      <c r="H27" s="652"/>
      <c r="I27" s="652"/>
      <c r="J27" s="652"/>
      <c r="K27" s="652"/>
      <c r="L27" s="652"/>
      <c r="M27" s="652"/>
      <c r="N27" s="652"/>
      <c r="O27" s="652"/>
      <c r="P27" s="652"/>
      <c r="Q27" s="653"/>
    </row>
    <row r="28" spans="1:17" ht="35.1" customHeight="1">
      <c r="C28" s="127"/>
      <c r="D28" s="649"/>
      <c r="E28" s="649"/>
      <c r="F28" s="649"/>
      <c r="G28" s="649"/>
      <c r="H28" s="649"/>
      <c r="I28" s="649"/>
      <c r="J28" s="649"/>
      <c r="K28" s="649"/>
      <c r="L28" s="649"/>
      <c r="M28" s="649"/>
      <c r="N28" s="649"/>
      <c r="O28" s="649"/>
      <c r="P28" s="649"/>
      <c r="Q28" s="650"/>
    </row>
    <row r="29" spans="1:17" ht="35.1" customHeight="1">
      <c r="C29" s="127"/>
      <c r="D29" s="649"/>
      <c r="E29" s="649"/>
      <c r="F29" s="649"/>
      <c r="G29" s="649"/>
      <c r="H29" s="649"/>
      <c r="I29" s="649"/>
      <c r="J29" s="649"/>
      <c r="K29" s="649"/>
      <c r="L29" s="649"/>
      <c r="M29" s="649"/>
      <c r="N29" s="649"/>
      <c r="O29" s="649"/>
      <c r="P29" s="649"/>
      <c r="Q29" s="650"/>
    </row>
    <row r="30" spans="1:17" ht="35.1" customHeight="1">
      <c r="C30" s="127"/>
      <c r="D30" s="649"/>
      <c r="E30" s="649"/>
      <c r="F30" s="649"/>
      <c r="G30" s="649"/>
      <c r="H30" s="649"/>
      <c r="I30" s="649"/>
      <c r="J30" s="649"/>
      <c r="K30" s="649"/>
      <c r="L30" s="649"/>
      <c r="M30" s="649"/>
      <c r="N30" s="649"/>
      <c r="O30" s="649"/>
      <c r="P30" s="649"/>
      <c r="Q30" s="650"/>
    </row>
    <row r="31" spans="1:17" ht="35.1" customHeight="1">
      <c r="C31" s="127"/>
      <c r="D31" s="649"/>
      <c r="E31" s="649"/>
      <c r="F31" s="649"/>
      <c r="G31" s="649"/>
      <c r="H31" s="649"/>
      <c r="I31" s="649"/>
      <c r="J31" s="649"/>
      <c r="K31" s="649"/>
      <c r="L31" s="649"/>
      <c r="M31" s="649"/>
      <c r="N31" s="649"/>
      <c r="O31" s="649"/>
      <c r="P31" s="649"/>
      <c r="Q31" s="650"/>
    </row>
    <row r="32" spans="1:17" ht="35.1" customHeight="1">
      <c r="C32" s="127"/>
      <c r="D32" s="649"/>
      <c r="E32" s="649"/>
      <c r="F32" s="649"/>
      <c r="G32" s="649"/>
      <c r="H32" s="649"/>
      <c r="I32" s="649"/>
      <c r="J32" s="649"/>
      <c r="K32" s="649"/>
      <c r="L32" s="649"/>
      <c r="M32" s="649"/>
      <c r="N32" s="649"/>
      <c r="O32" s="649"/>
      <c r="P32" s="649"/>
      <c r="Q32" s="650"/>
    </row>
    <row r="33" spans="3:17" ht="35.1" customHeight="1">
      <c r="C33" s="127"/>
      <c r="D33" s="649"/>
      <c r="E33" s="649"/>
      <c r="F33" s="649"/>
      <c r="G33" s="649"/>
      <c r="H33" s="649"/>
      <c r="I33" s="649"/>
      <c r="J33" s="649"/>
      <c r="K33" s="649"/>
      <c r="L33" s="649"/>
      <c r="M33" s="649"/>
      <c r="N33" s="649"/>
      <c r="O33" s="649"/>
      <c r="P33" s="649"/>
      <c r="Q33" s="650"/>
    </row>
    <row r="34" spans="3:17" ht="35.1" customHeight="1">
      <c r="C34" s="127"/>
      <c r="D34" s="649"/>
      <c r="E34" s="649"/>
      <c r="F34" s="649"/>
      <c r="G34" s="649"/>
      <c r="H34" s="649"/>
      <c r="I34" s="649"/>
      <c r="J34" s="649"/>
      <c r="K34" s="649"/>
      <c r="L34" s="649"/>
      <c r="M34" s="649"/>
      <c r="N34" s="649"/>
      <c r="O34" s="649"/>
      <c r="P34" s="649"/>
      <c r="Q34" s="650"/>
    </row>
    <row r="35" spans="3:17" ht="35.1" customHeight="1">
      <c r="C35" s="127"/>
      <c r="D35" s="649"/>
      <c r="E35" s="649"/>
      <c r="F35" s="649"/>
      <c r="G35" s="649"/>
      <c r="H35" s="649"/>
      <c r="I35" s="649"/>
      <c r="J35" s="649"/>
      <c r="K35" s="649"/>
      <c r="L35" s="649"/>
      <c r="M35" s="649"/>
      <c r="N35" s="649"/>
      <c r="O35" s="649"/>
      <c r="P35" s="649"/>
      <c r="Q35" s="650"/>
    </row>
    <row r="36" spans="3:17" ht="35.1" customHeight="1">
      <c r="C36" s="127"/>
      <c r="D36" s="649"/>
      <c r="E36" s="649"/>
      <c r="F36" s="649"/>
      <c r="G36" s="649"/>
      <c r="H36" s="649"/>
      <c r="I36" s="649"/>
      <c r="J36" s="649"/>
      <c r="K36" s="649"/>
      <c r="L36" s="649"/>
      <c r="M36" s="649"/>
      <c r="N36" s="649"/>
      <c r="O36" s="649"/>
      <c r="P36" s="649"/>
      <c r="Q36" s="650"/>
    </row>
    <row r="37" spans="3:17" ht="35.1" customHeight="1">
      <c r="C37" s="127"/>
      <c r="D37" s="648" t="s">
        <v>231</v>
      </c>
      <c r="E37" s="649"/>
      <c r="F37" s="649"/>
      <c r="G37" s="649"/>
      <c r="H37" s="649"/>
      <c r="I37" s="649"/>
      <c r="J37" s="649"/>
      <c r="K37" s="649"/>
      <c r="L37" s="649"/>
      <c r="M37" s="649"/>
      <c r="N37" s="649"/>
      <c r="O37" s="649"/>
      <c r="P37" s="649"/>
      <c r="Q37" s="650"/>
    </row>
    <row r="38" spans="3:17" ht="35.1" customHeight="1">
      <c r="C38" s="127"/>
      <c r="D38" s="649"/>
      <c r="E38" s="649"/>
      <c r="F38" s="649"/>
      <c r="G38" s="649"/>
      <c r="H38" s="649"/>
      <c r="I38" s="649"/>
      <c r="J38" s="649"/>
      <c r="K38" s="649"/>
      <c r="L38" s="649"/>
      <c r="M38" s="649"/>
      <c r="N38" s="649"/>
      <c r="O38" s="649"/>
      <c r="P38" s="649"/>
      <c r="Q38" s="650"/>
    </row>
    <row r="39" spans="3:17" ht="35.1" customHeight="1">
      <c r="C39" s="127"/>
      <c r="D39" s="649"/>
      <c r="E39" s="649"/>
      <c r="F39" s="649"/>
      <c r="G39" s="649"/>
      <c r="H39" s="649"/>
      <c r="I39" s="649"/>
      <c r="J39" s="649"/>
      <c r="K39" s="649"/>
      <c r="L39" s="649"/>
      <c r="M39" s="649"/>
      <c r="N39" s="649"/>
      <c r="O39" s="649"/>
      <c r="P39" s="649"/>
      <c r="Q39" s="650"/>
    </row>
    <row r="40" spans="3:17" ht="35.1" customHeight="1">
      <c r="C40" s="127"/>
      <c r="D40" s="649"/>
      <c r="E40" s="649"/>
      <c r="F40" s="649"/>
      <c r="G40" s="649"/>
      <c r="H40" s="649"/>
      <c r="I40" s="649"/>
      <c r="J40" s="649"/>
      <c r="K40" s="649"/>
      <c r="L40" s="649"/>
      <c r="M40" s="649"/>
      <c r="N40" s="649"/>
      <c r="O40" s="649"/>
      <c r="P40" s="649"/>
      <c r="Q40" s="650"/>
    </row>
    <row r="41" spans="3:17" ht="35.1" customHeight="1">
      <c r="C41" s="127"/>
      <c r="D41" s="649"/>
      <c r="E41" s="649"/>
      <c r="F41" s="649"/>
      <c r="G41" s="649"/>
      <c r="H41" s="649"/>
      <c r="I41" s="649"/>
      <c r="J41" s="649"/>
      <c r="K41" s="649"/>
      <c r="L41" s="649"/>
      <c r="M41" s="649"/>
      <c r="N41" s="649"/>
      <c r="O41" s="649"/>
      <c r="P41" s="649"/>
      <c r="Q41" s="650"/>
    </row>
    <row r="42" spans="3:17" ht="35.1" customHeight="1">
      <c r="C42" s="127"/>
      <c r="D42" s="649"/>
      <c r="E42" s="649"/>
      <c r="F42" s="649"/>
      <c r="G42" s="649"/>
      <c r="H42" s="649"/>
      <c r="I42" s="649"/>
      <c r="J42" s="649"/>
      <c r="K42" s="649"/>
      <c r="L42" s="649"/>
      <c r="M42" s="649"/>
      <c r="N42" s="649"/>
      <c r="O42" s="649"/>
      <c r="P42" s="649"/>
      <c r="Q42" s="650"/>
    </row>
    <row r="43" spans="3:17" ht="35.1" customHeight="1">
      <c r="C43" s="127"/>
      <c r="D43" s="649"/>
      <c r="E43" s="649"/>
      <c r="F43" s="649"/>
      <c r="G43" s="649"/>
      <c r="H43" s="649"/>
      <c r="I43" s="649"/>
      <c r="J43" s="649"/>
      <c r="K43" s="649"/>
      <c r="L43" s="649"/>
      <c r="M43" s="649"/>
      <c r="N43" s="649"/>
      <c r="O43" s="649"/>
      <c r="P43" s="649"/>
      <c r="Q43" s="650"/>
    </row>
    <row r="44" spans="3:17" ht="35.1" customHeight="1">
      <c r="C44" s="127"/>
      <c r="D44" s="649"/>
      <c r="E44" s="649"/>
      <c r="F44" s="649"/>
      <c r="G44" s="649"/>
      <c r="H44" s="649"/>
      <c r="I44" s="649"/>
      <c r="J44" s="649"/>
      <c r="K44" s="649"/>
      <c r="L44" s="649"/>
      <c r="M44" s="649"/>
      <c r="N44" s="649"/>
      <c r="O44" s="649"/>
      <c r="P44" s="649"/>
      <c r="Q44" s="650"/>
    </row>
    <row r="45" spans="3:17" ht="35.1" customHeight="1">
      <c r="C45" s="127"/>
      <c r="D45" s="649"/>
      <c r="E45" s="649"/>
      <c r="F45" s="649"/>
      <c r="G45" s="649"/>
      <c r="H45" s="649"/>
      <c r="I45" s="649"/>
      <c r="J45" s="649"/>
      <c r="K45" s="649"/>
      <c r="L45" s="649"/>
      <c r="M45" s="649"/>
      <c r="N45" s="649"/>
      <c r="O45" s="649"/>
      <c r="P45" s="649"/>
      <c r="Q45" s="650"/>
    </row>
    <row r="46" spans="3:17" ht="35.1" customHeight="1">
      <c r="C46" s="127"/>
      <c r="D46" s="651" t="s">
        <v>232</v>
      </c>
      <c r="E46" s="652"/>
      <c r="F46" s="652"/>
      <c r="G46" s="652"/>
      <c r="H46" s="652"/>
      <c r="I46" s="652"/>
      <c r="J46" s="652"/>
      <c r="K46" s="652"/>
      <c r="L46" s="652"/>
      <c r="M46" s="652"/>
      <c r="N46" s="652"/>
      <c r="O46" s="652"/>
      <c r="P46" s="652"/>
      <c r="Q46" s="653"/>
    </row>
    <row r="47" spans="3:17" ht="35.1" customHeight="1">
      <c r="C47" s="127"/>
      <c r="D47" s="651"/>
      <c r="E47" s="652"/>
      <c r="F47" s="652"/>
      <c r="G47" s="652"/>
      <c r="H47" s="652"/>
      <c r="I47" s="652"/>
      <c r="J47" s="652"/>
      <c r="K47" s="652"/>
      <c r="L47" s="652"/>
      <c r="M47" s="652"/>
      <c r="N47" s="652"/>
      <c r="O47" s="652"/>
      <c r="P47" s="652"/>
      <c r="Q47" s="653"/>
    </row>
    <row r="48" spans="3:17" ht="35.1" customHeight="1">
      <c r="C48" s="6"/>
      <c r="D48" s="648"/>
      <c r="E48" s="649"/>
      <c r="F48" s="649"/>
      <c r="G48" s="649"/>
      <c r="H48" s="649"/>
      <c r="I48" s="649"/>
      <c r="J48" s="649"/>
      <c r="K48" s="649"/>
      <c r="L48" s="649"/>
      <c r="M48" s="649"/>
      <c r="N48" s="649"/>
      <c r="O48" s="649"/>
      <c r="P48" s="649"/>
      <c r="Q48" s="650"/>
    </row>
    <row r="49" spans="4:17" ht="35.1" customHeight="1">
      <c r="D49" s="651"/>
      <c r="E49" s="652"/>
      <c r="F49" s="652"/>
      <c r="G49" s="652"/>
      <c r="H49" s="652"/>
      <c r="I49" s="652"/>
      <c r="J49" s="652"/>
      <c r="K49" s="652"/>
      <c r="L49" s="652"/>
      <c r="M49" s="652"/>
      <c r="N49" s="652"/>
      <c r="O49" s="652"/>
      <c r="P49" s="652"/>
      <c r="Q49" s="653"/>
    </row>
    <row r="50" spans="4:17" ht="35.1" customHeight="1">
      <c r="D50" s="648"/>
      <c r="E50" s="649"/>
      <c r="F50" s="649"/>
      <c r="G50" s="649"/>
      <c r="H50" s="649"/>
      <c r="I50" s="649"/>
      <c r="J50" s="649"/>
      <c r="K50" s="649"/>
      <c r="L50" s="649"/>
      <c r="M50" s="649"/>
      <c r="N50" s="649"/>
      <c r="O50" s="649"/>
      <c r="P50" s="649"/>
      <c r="Q50" s="650"/>
    </row>
    <row r="51" spans="4:17" ht="35.1" customHeight="1">
      <c r="D51" s="648"/>
      <c r="E51" s="649"/>
      <c r="F51" s="649"/>
      <c r="G51" s="649"/>
      <c r="H51" s="649"/>
      <c r="I51" s="649"/>
      <c r="J51" s="649"/>
      <c r="K51" s="649"/>
      <c r="L51" s="649"/>
      <c r="M51" s="649"/>
      <c r="N51" s="649"/>
      <c r="O51" s="649"/>
      <c r="P51" s="649"/>
      <c r="Q51" s="650"/>
    </row>
    <row r="52" spans="4:17" ht="35.1" customHeight="1">
      <c r="D52" s="648"/>
      <c r="E52" s="649"/>
      <c r="F52" s="649"/>
      <c r="G52" s="649"/>
      <c r="H52" s="649"/>
      <c r="I52" s="649"/>
      <c r="J52" s="649"/>
      <c r="K52" s="649"/>
      <c r="L52" s="649"/>
      <c r="M52" s="649"/>
      <c r="N52" s="649"/>
      <c r="O52" s="649"/>
      <c r="P52" s="649"/>
      <c r="Q52" s="650"/>
    </row>
    <row r="53" spans="4:17" ht="35.1" customHeight="1">
      <c r="D53" s="648"/>
      <c r="E53" s="649"/>
      <c r="F53" s="649"/>
      <c r="G53" s="649"/>
      <c r="H53" s="649"/>
      <c r="I53" s="649"/>
      <c r="J53" s="649"/>
      <c r="K53" s="649"/>
      <c r="L53" s="649"/>
      <c r="M53" s="649"/>
      <c r="N53" s="649"/>
      <c r="O53" s="649"/>
      <c r="P53" s="649"/>
      <c r="Q53" s="650"/>
    </row>
    <row r="54" spans="4:17" ht="35.1" customHeight="1">
      <c r="D54" s="648"/>
      <c r="E54" s="649"/>
      <c r="F54" s="649"/>
      <c r="G54" s="649"/>
      <c r="H54" s="649"/>
      <c r="I54" s="649"/>
      <c r="J54" s="649"/>
      <c r="K54" s="649"/>
      <c r="L54" s="649"/>
      <c r="M54" s="649"/>
      <c r="N54" s="649"/>
      <c r="O54" s="649"/>
      <c r="P54" s="649"/>
      <c r="Q54" s="650"/>
    </row>
    <row r="55" spans="4:17" ht="35.1" customHeight="1">
      <c r="D55" s="648"/>
      <c r="E55" s="649"/>
      <c r="F55" s="649"/>
      <c r="G55" s="649"/>
      <c r="H55" s="649"/>
      <c r="I55" s="649"/>
      <c r="J55" s="649"/>
      <c r="K55" s="649"/>
      <c r="L55" s="649"/>
      <c r="M55" s="649"/>
      <c r="N55" s="649"/>
      <c r="O55" s="649"/>
      <c r="P55" s="649"/>
      <c r="Q55" s="650"/>
    </row>
    <row r="56" spans="4:17" ht="35.1" customHeight="1">
      <c r="D56" s="648" t="s">
        <v>227</v>
      </c>
      <c r="E56" s="649"/>
      <c r="F56" s="649"/>
      <c r="G56" s="649"/>
      <c r="H56" s="649"/>
      <c r="I56" s="649"/>
      <c r="J56" s="649"/>
      <c r="K56" s="649"/>
      <c r="L56" s="649"/>
      <c r="M56" s="649"/>
      <c r="N56" s="649"/>
      <c r="O56" s="649"/>
      <c r="P56" s="649"/>
      <c r="Q56" s="650"/>
    </row>
    <row r="57" spans="4:17" ht="35.1" customHeight="1">
      <c r="D57" s="648"/>
      <c r="E57" s="649"/>
      <c r="F57" s="649"/>
      <c r="G57" s="649"/>
      <c r="H57" s="649"/>
      <c r="I57" s="649"/>
      <c r="J57" s="649"/>
      <c r="K57" s="649"/>
      <c r="L57" s="649"/>
      <c r="M57" s="649"/>
      <c r="N57" s="649"/>
      <c r="O57" s="649"/>
      <c r="P57" s="649"/>
      <c r="Q57" s="650"/>
    </row>
    <row r="58" spans="4:17" ht="35.1" customHeight="1">
      <c r="D58" s="648"/>
      <c r="E58" s="649"/>
      <c r="F58" s="649"/>
      <c r="G58" s="649"/>
      <c r="H58" s="649"/>
      <c r="I58" s="649"/>
      <c r="J58" s="649"/>
      <c r="K58" s="649"/>
      <c r="L58" s="649"/>
      <c r="M58" s="649"/>
      <c r="N58" s="649"/>
      <c r="O58" s="649"/>
      <c r="P58" s="649"/>
      <c r="Q58" s="650"/>
    </row>
    <row r="59" spans="4:17" ht="35.1" customHeight="1">
      <c r="D59" s="648"/>
      <c r="E59" s="649"/>
      <c r="F59" s="649"/>
      <c r="G59" s="649"/>
      <c r="H59" s="649"/>
      <c r="I59" s="649"/>
      <c r="J59" s="649"/>
      <c r="K59" s="649"/>
      <c r="L59" s="649"/>
      <c r="M59" s="649"/>
      <c r="N59" s="649"/>
      <c r="O59" s="649"/>
      <c r="P59" s="649"/>
      <c r="Q59" s="650"/>
    </row>
    <row r="60" spans="4:17" ht="35.1" customHeight="1">
      <c r="D60" s="648"/>
      <c r="E60" s="649"/>
      <c r="F60" s="649"/>
      <c r="G60" s="649"/>
      <c r="H60" s="649"/>
      <c r="I60" s="649"/>
      <c r="J60" s="649"/>
      <c r="K60" s="649"/>
      <c r="L60" s="649"/>
      <c r="M60" s="649"/>
      <c r="N60" s="649"/>
      <c r="O60" s="649"/>
      <c r="P60" s="649"/>
      <c r="Q60" s="650"/>
    </row>
    <row r="61" spans="4:17" ht="35.1" customHeight="1">
      <c r="D61" s="648"/>
      <c r="E61" s="649"/>
      <c r="F61" s="649"/>
      <c r="G61" s="649"/>
      <c r="H61" s="649"/>
      <c r="I61" s="649"/>
      <c r="J61" s="649"/>
      <c r="K61" s="649"/>
      <c r="L61" s="649"/>
      <c r="M61" s="649"/>
      <c r="N61" s="649"/>
      <c r="O61" s="649"/>
      <c r="P61" s="649"/>
      <c r="Q61" s="650"/>
    </row>
    <row r="62" spans="4:17" ht="35.1" customHeight="1">
      <c r="D62" s="648"/>
      <c r="E62" s="649"/>
      <c r="F62" s="649"/>
      <c r="G62" s="649"/>
      <c r="H62" s="649"/>
      <c r="I62" s="649"/>
      <c r="J62" s="649"/>
      <c r="K62" s="649"/>
      <c r="L62" s="649"/>
      <c r="M62" s="649"/>
      <c r="N62" s="649"/>
      <c r="O62" s="649"/>
      <c r="P62" s="649"/>
      <c r="Q62" s="650"/>
    </row>
    <row r="63" spans="4:17" ht="35.1" customHeight="1">
      <c r="D63" s="648"/>
      <c r="E63" s="649"/>
      <c r="F63" s="649"/>
      <c r="G63" s="649"/>
      <c r="H63" s="649"/>
      <c r="I63" s="649"/>
      <c r="J63" s="649"/>
      <c r="K63" s="649"/>
      <c r="L63" s="649"/>
      <c r="M63" s="649"/>
      <c r="N63" s="649"/>
      <c r="O63" s="649"/>
      <c r="P63" s="649"/>
      <c r="Q63" s="650"/>
    </row>
    <row r="64" spans="4:17" ht="35.1" customHeight="1">
      <c r="D64" s="648"/>
      <c r="E64" s="649"/>
      <c r="F64" s="649"/>
      <c r="G64" s="649"/>
      <c r="H64" s="649"/>
      <c r="I64" s="649"/>
      <c r="J64" s="649"/>
      <c r="K64" s="649"/>
      <c r="L64" s="649"/>
      <c r="M64" s="649"/>
      <c r="N64" s="649"/>
      <c r="O64" s="649"/>
      <c r="P64" s="649"/>
      <c r="Q64" s="650"/>
    </row>
    <row r="65" spans="4:18" ht="35.1" customHeight="1">
      <c r="D65" s="651" t="s">
        <v>228</v>
      </c>
      <c r="E65" s="652"/>
      <c r="F65" s="652"/>
      <c r="G65" s="652"/>
      <c r="H65" s="652"/>
      <c r="I65" s="652"/>
      <c r="J65" s="652"/>
      <c r="K65" s="652"/>
      <c r="L65" s="652"/>
      <c r="M65" s="652"/>
      <c r="N65" s="652"/>
      <c r="O65" s="652"/>
      <c r="P65" s="652"/>
      <c r="Q65" s="653"/>
      <c r="R65" s="118"/>
    </row>
    <row r="66" spans="4:18" ht="35.1" customHeight="1">
      <c r="D66" s="648"/>
      <c r="E66" s="649"/>
      <c r="F66" s="649"/>
      <c r="G66" s="649"/>
      <c r="H66" s="649"/>
      <c r="I66" s="649"/>
      <c r="J66" s="649"/>
      <c r="K66" s="649"/>
      <c r="L66" s="649"/>
      <c r="M66" s="649"/>
      <c r="N66" s="649"/>
      <c r="O66" s="649"/>
      <c r="P66" s="649"/>
      <c r="Q66" s="650"/>
    </row>
    <row r="67" spans="4:18" ht="35.1" customHeight="1">
      <c r="D67" s="648"/>
      <c r="E67" s="649"/>
      <c r="F67" s="649"/>
      <c r="G67" s="649"/>
      <c r="H67" s="649"/>
      <c r="I67" s="649"/>
      <c r="J67" s="649"/>
      <c r="K67" s="649"/>
      <c r="L67" s="649"/>
      <c r="M67" s="649"/>
      <c r="N67" s="649"/>
      <c r="O67" s="649"/>
      <c r="P67" s="649"/>
      <c r="Q67" s="650"/>
    </row>
    <row r="68" spans="4:18" ht="35.1" customHeight="1">
      <c r="D68" s="648"/>
      <c r="E68" s="649"/>
      <c r="F68" s="649"/>
      <c r="G68" s="649"/>
      <c r="H68" s="649"/>
      <c r="I68" s="649"/>
      <c r="J68" s="649"/>
      <c r="K68" s="649"/>
      <c r="L68" s="649"/>
      <c r="M68" s="649"/>
      <c r="N68" s="649"/>
      <c r="O68" s="649"/>
      <c r="P68" s="649"/>
      <c r="Q68" s="650"/>
    </row>
    <row r="69" spans="4:18" ht="35.1" customHeight="1">
      <c r="D69" s="648"/>
      <c r="E69" s="649"/>
      <c r="F69" s="649"/>
      <c r="G69" s="649"/>
      <c r="H69" s="649"/>
      <c r="I69" s="649"/>
      <c r="J69" s="649"/>
      <c r="K69" s="649"/>
      <c r="L69" s="649"/>
      <c r="M69" s="649"/>
      <c r="N69" s="649"/>
      <c r="O69" s="649"/>
      <c r="P69" s="649"/>
      <c r="Q69" s="650"/>
    </row>
    <row r="70" spans="4:18" ht="35.1" customHeight="1">
      <c r="D70" s="648"/>
      <c r="E70" s="649"/>
      <c r="F70" s="649"/>
      <c r="G70" s="649"/>
      <c r="H70" s="649"/>
      <c r="I70" s="649"/>
      <c r="J70" s="649"/>
      <c r="K70" s="649"/>
      <c r="L70" s="649"/>
      <c r="M70" s="649"/>
      <c r="N70" s="649"/>
      <c r="O70" s="649"/>
      <c r="P70" s="649"/>
      <c r="Q70" s="650"/>
    </row>
    <row r="71" spans="4:18" ht="35.1" customHeight="1">
      <c r="D71" s="648"/>
      <c r="E71" s="649"/>
      <c r="F71" s="649"/>
      <c r="G71" s="649"/>
      <c r="H71" s="649"/>
      <c r="I71" s="649"/>
      <c r="J71" s="649"/>
      <c r="K71" s="649"/>
      <c r="L71" s="649"/>
      <c r="M71" s="649"/>
      <c r="N71" s="649"/>
      <c r="O71" s="649"/>
      <c r="P71" s="649"/>
      <c r="Q71" s="650"/>
    </row>
    <row r="72" spans="4:18" ht="35.1" customHeight="1">
      <c r="D72" s="648"/>
      <c r="E72" s="649"/>
      <c r="F72" s="649"/>
      <c r="G72" s="649"/>
      <c r="H72" s="649"/>
      <c r="I72" s="649"/>
      <c r="J72" s="649"/>
      <c r="K72" s="649"/>
      <c r="L72" s="649"/>
      <c r="M72" s="649"/>
      <c r="N72" s="649"/>
      <c r="O72" s="649"/>
      <c r="P72" s="649"/>
      <c r="Q72" s="650"/>
    </row>
    <row r="73" spans="4:18" ht="35.1" customHeight="1">
      <c r="D73" s="648"/>
      <c r="E73" s="649"/>
      <c r="F73" s="649"/>
      <c r="G73" s="649"/>
      <c r="H73" s="649"/>
      <c r="I73" s="649"/>
      <c r="J73" s="649"/>
      <c r="K73" s="649"/>
      <c r="L73" s="649"/>
      <c r="M73" s="649"/>
      <c r="N73" s="649"/>
      <c r="O73" s="649"/>
      <c r="P73" s="649"/>
      <c r="Q73" s="650"/>
    </row>
    <row r="74" spans="4:18" ht="35.1" customHeight="1">
      <c r="D74" s="648"/>
      <c r="E74" s="649"/>
      <c r="F74" s="649"/>
      <c r="G74" s="649"/>
      <c r="H74" s="649"/>
      <c r="I74" s="649"/>
      <c r="J74" s="649"/>
      <c r="K74" s="649"/>
      <c r="L74" s="649"/>
      <c r="M74" s="649"/>
      <c r="N74" s="649"/>
      <c r="O74" s="649"/>
      <c r="P74" s="649"/>
      <c r="Q74" s="650"/>
    </row>
    <row r="75" spans="4:18" ht="35.1" customHeight="1">
      <c r="D75" s="648" t="s">
        <v>229</v>
      </c>
      <c r="E75" s="649"/>
      <c r="F75" s="649"/>
      <c r="G75" s="649"/>
      <c r="H75" s="649"/>
      <c r="I75" s="649"/>
      <c r="J75" s="649"/>
      <c r="K75" s="649"/>
      <c r="L75" s="649"/>
      <c r="M75" s="649"/>
      <c r="N75" s="649"/>
      <c r="O75" s="649"/>
      <c r="P75" s="649"/>
      <c r="Q75" s="650"/>
    </row>
    <row r="76" spans="4:18" ht="35.1" customHeight="1">
      <c r="D76" s="648"/>
      <c r="E76" s="649"/>
      <c r="F76" s="649"/>
      <c r="G76" s="649"/>
      <c r="H76" s="649"/>
      <c r="I76" s="649"/>
      <c r="J76" s="649"/>
      <c r="K76" s="649"/>
      <c r="L76" s="649"/>
      <c r="M76" s="649"/>
      <c r="N76" s="649"/>
      <c r="O76" s="649"/>
      <c r="P76" s="649"/>
      <c r="Q76" s="650"/>
    </row>
    <row r="77" spans="4:18" ht="35.1" customHeight="1">
      <c r="D77" s="648"/>
      <c r="E77" s="649"/>
      <c r="F77" s="649"/>
      <c r="G77" s="649"/>
      <c r="H77" s="649"/>
      <c r="I77" s="649"/>
      <c r="J77" s="649"/>
      <c r="K77" s="649"/>
      <c r="L77" s="649"/>
      <c r="M77" s="649"/>
      <c r="N77" s="649"/>
      <c r="O77" s="649"/>
      <c r="P77" s="649"/>
      <c r="Q77" s="650"/>
    </row>
    <row r="78" spans="4:18" ht="35.1" customHeight="1">
      <c r="D78" s="648"/>
      <c r="E78" s="649"/>
      <c r="F78" s="649"/>
      <c r="G78" s="649"/>
      <c r="H78" s="649"/>
      <c r="I78" s="649"/>
      <c r="J78" s="649"/>
      <c r="K78" s="649"/>
      <c r="L78" s="649"/>
      <c r="M78" s="649"/>
      <c r="N78" s="649"/>
      <c r="O78" s="649"/>
      <c r="P78" s="649"/>
      <c r="Q78" s="650"/>
    </row>
    <row r="79" spans="4:18" ht="35.1" customHeight="1">
      <c r="D79" s="648"/>
      <c r="E79" s="649"/>
      <c r="F79" s="649"/>
      <c r="G79" s="649"/>
      <c r="H79" s="649"/>
      <c r="I79" s="649"/>
      <c r="J79" s="649"/>
      <c r="K79" s="649"/>
      <c r="L79" s="649"/>
      <c r="M79" s="649"/>
      <c r="N79" s="649"/>
      <c r="O79" s="649"/>
      <c r="P79" s="649"/>
      <c r="Q79" s="650"/>
    </row>
    <row r="80" spans="4:18" ht="35.1" customHeight="1">
      <c r="D80" s="648"/>
      <c r="E80" s="649"/>
      <c r="F80" s="649"/>
      <c r="G80" s="649"/>
      <c r="H80" s="649"/>
      <c r="I80" s="649"/>
      <c r="J80" s="649"/>
      <c r="K80" s="649"/>
      <c r="L80" s="649"/>
      <c r="M80" s="649"/>
      <c r="N80" s="649"/>
      <c r="O80" s="649"/>
      <c r="P80" s="649"/>
      <c r="Q80" s="650"/>
    </row>
    <row r="81" spans="4:17" ht="35.1" customHeight="1">
      <c r="D81" s="648"/>
      <c r="E81" s="649"/>
      <c r="F81" s="649"/>
      <c r="G81" s="649"/>
      <c r="H81" s="649"/>
      <c r="I81" s="649"/>
      <c r="J81" s="649"/>
      <c r="K81" s="649"/>
      <c r="L81" s="649"/>
      <c r="M81" s="649"/>
      <c r="N81" s="649"/>
      <c r="O81" s="649"/>
      <c r="P81" s="649"/>
      <c r="Q81" s="650"/>
    </row>
    <row r="82" spans="4:17" ht="35.1" customHeight="1">
      <c r="D82" s="648"/>
      <c r="E82" s="649"/>
      <c r="F82" s="649"/>
      <c r="G82" s="649"/>
      <c r="H82" s="649"/>
      <c r="I82" s="649"/>
      <c r="J82" s="649"/>
      <c r="K82" s="649"/>
      <c r="L82" s="649"/>
      <c r="M82" s="649"/>
      <c r="N82" s="649"/>
      <c r="O82" s="649"/>
      <c r="P82" s="649"/>
      <c r="Q82" s="650"/>
    </row>
    <row r="83" spans="4:17" ht="35.1" customHeight="1">
      <c r="D83" s="648"/>
      <c r="E83" s="649"/>
      <c r="F83" s="649"/>
      <c r="G83" s="649"/>
      <c r="H83" s="649"/>
      <c r="I83" s="649"/>
      <c r="J83" s="649"/>
      <c r="K83" s="649"/>
      <c r="L83" s="649"/>
      <c r="M83" s="649"/>
      <c r="N83" s="649"/>
      <c r="O83" s="649"/>
      <c r="P83" s="649"/>
      <c r="Q83" s="650"/>
    </row>
    <row r="84" spans="4:17" ht="35.1" customHeight="1">
      <c r="D84" s="651" t="s">
        <v>230</v>
      </c>
      <c r="E84" s="652"/>
      <c r="F84" s="652"/>
      <c r="G84" s="652"/>
      <c r="H84" s="652"/>
      <c r="I84" s="652"/>
      <c r="J84" s="652"/>
      <c r="K84" s="652"/>
      <c r="L84" s="652"/>
      <c r="M84" s="652"/>
      <c r="N84" s="652"/>
      <c r="O84" s="652"/>
      <c r="P84" s="652"/>
      <c r="Q84" s="653"/>
    </row>
    <row r="85" spans="4:17" ht="35.1" customHeight="1">
      <c r="D85" s="648"/>
      <c r="E85" s="649"/>
      <c r="F85" s="649"/>
      <c r="G85" s="649"/>
      <c r="H85" s="649"/>
      <c r="I85" s="649"/>
      <c r="J85" s="649"/>
      <c r="K85" s="649"/>
      <c r="L85" s="649"/>
      <c r="M85" s="649"/>
      <c r="N85" s="649"/>
      <c r="O85" s="649"/>
      <c r="P85" s="649"/>
      <c r="Q85" s="650"/>
    </row>
    <row r="86" spans="4:17" ht="35.1" customHeight="1">
      <c r="D86" s="648"/>
      <c r="E86" s="649"/>
      <c r="F86" s="649"/>
      <c r="G86" s="649"/>
      <c r="H86" s="649"/>
      <c r="I86" s="649"/>
      <c r="J86" s="649"/>
      <c r="K86" s="649"/>
      <c r="L86" s="649"/>
      <c r="M86" s="649"/>
      <c r="N86" s="649"/>
      <c r="O86" s="649"/>
      <c r="P86" s="649"/>
      <c r="Q86" s="650"/>
    </row>
    <row r="87" spans="4:17" ht="35.1" customHeight="1">
      <c r="D87" s="648"/>
      <c r="E87" s="649"/>
      <c r="F87" s="649"/>
      <c r="G87" s="649"/>
      <c r="H87" s="649"/>
      <c r="I87" s="649"/>
      <c r="J87" s="649"/>
      <c r="K87" s="649"/>
      <c r="L87" s="649"/>
      <c r="M87" s="649"/>
      <c r="N87" s="649"/>
      <c r="O87" s="649"/>
      <c r="P87" s="649"/>
      <c r="Q87" s="650"/>
    </row>
    <row r="88" spans="4:17" ht="35.1" customHeight="1">
      <c r="D88" s="648"/>
      <c r="E88" s="649"/>
      <c r="F88" s="649"/>
      <c r="G88" s="649"/>
      <c r="H88" s="649"/>
      <c r="I88" s="649"/>
      <c r="J88" s="649"/>
      <c r="K88" s="649"/>
      <c r="L88" s="649"/>
      <c r="M88" s="649"/>
      <c r="N88" s="649"/>
      <c r="O88" s="649"/>
      <c r="P88" s="649"/>
      <c r="Q88" s="650"/>
    </row>
    <row r="89" spans="4:17" ht="35.1" customHeight="1">
      <c r="D89" s="648"/>
      <c r="E89" s="649"/>
      <c r="F89" s="649"/>
      <c r="G89" s="649"/>
      <c r="H89" s="649"/>
      <c r="I89" s="649"/>
      <c r="J89" s="649"/>
      <c r="K89" s="649"/>
      <c r="L89" s="649"/>
      <c r="M89" s="649"/>
      <c r="N89" s="649"/>
      <c r="O89" s="649"/>
      <c r="P89" s="649"/>
      <c r="Q89" s="650"/>
    </row>
    <row r="90" spans="4:17" ht="35.1" customHeight="1">
      <c r="D90" s="648"/>
      <c r="E90" s="649"/>
      <c r="F90" s="649"/>
      <c r="G90" s="649"/>
      <c r="H90" s="649"/>
      <c r="I90" s="649"/>
      <c r="J90" s="649"/>
      <c r="K90" s="649"/>
      <c r="L90" s="649"/>
      <c r="M90" s="649"/>
      <c r="N90" s="649"/>
      <c r="O90" s="649"/>
      <c r="P90" s="649"/>
      <c r="Q90" s="650"/>
    </row>
    <row r="91" spans="4:17" ht="35.1" customHeight="1">
      <c r="D91" s="648"/>
      <c r="E91" s="649"/>
      <c r="F91" s="649"/>
      <c r="G91" s="649"/>
      <c r="H91" s="649"/>
      <c r="I91" s="649"/>
      <c r="J91" s="649"/>
      <c r="K91" s="649"/>
      <c r="L91" s="649"/>
      <c r="M91" s="649"/>
      <c r="N91" s="649"/>
      <c r="O91" s="649"/>
      <c r="P91" s="649"/>
      <c r="Q91" s="650"/>
    </row>
    <row r="92" spans="4:17" ht="35.1" customHeight="1">
      <c r="D92" s="648"/>
      <c r="E92" s="649"/>
      <c r="F92" s="649"/>
      <c r="G92" s="649"/>
      <c r="H92" s="649"/>
      <c r="I92" s="649"/>
      <c r="J92" s="649"/>
      <c r="K92" s="649"/>
      <c r="L92" s="649"/>
      <c r="M92" s="649"/>
      <c r="N92" s="649"/>
      <c r="O92" s="649"/>
      <c r="P92" s="649"/>
      <c r="Q92" s="650"/>
    </row>
    <row r="93" spans="4:17" ht="35.1" customHeight="1">
      <c r="D93" s="648"/>
      <c r="E93" s="649"/>
      <c r="F93" s="649"/>
      <c r="G93" s="649"/>
      <c r="H93" s="649"/>
      <c r="I93" s="649"/>
      <c r="J93" s="649"/>
      <c r="K93" s="649"/>
      <c r="L93" s="649"/>
      <c r="M93" s="649"/>
      <c r="N93" s="649"/>
      <c r="O93" s="649"/>
      <c r="P93" s="649"/>
      <c r="Q93" s="650"/>
    </row>
    <row r="94" spans="4:17" ht="35.1" customHeight="1">
      <c r="D94" s="648" t="s">
        <v>225</v>
      </c>
      <c r="E94" s="649"/>
      <c r="F94" s="649"/>
      <c r="G94" s="649"/>
      <c r="H94" s="649"/>
      <c r="I94" s="649"/>
      <c r="J94" s="649"/>
      <c r="K94" s="649"/>
      <c r="L94" s="649"/>
      <c r="M94" s="649"/>
      <c r="N94" s="649"/>
      <c r="O94" s="649"/>
      <c r="P94" s="649"/>
      <c r="Q94" s="650"/>
    </row>
    <row r="95" spans="4:17" ht="35.1" customHeight="1">
      <c r="D95" s="648"/>
      <c r="E95" s="649"/>
      <c r="F95" s="649"/>
      <c r="G95" s="649"/>
      <c r="H95" s="649"/>
      <c r="I95" s="649"/>
      <c r="J95" s="649"/>
      <c r="K95" s="649"/>
      <c r="L95" s="649"/>
      <c r="M95" s="649"/>
      <c r="N95" s="649"/>
      <c r="O95" s="649"/>
      <c r="P95" s="649"/>
      <c r="Q95" s="650"/>
    </row>
    <row r="96" spans="4:17" ht="35.1" customHeight="1">
      <c r="D96" s="648"/>
      <c r="E96" s="649"/>
      <c r="F96" s="649"/>
      <c r="G96" s="649"/>
      <c r="H96" s="649"/>
      <c r="I96" s="649"/>
      <c r="J96" s="649"/>
      <c r="K96" s="649"/>
      <c r="L96" s="649"/>
      <c r="M96" s="649"/>
      <c r="N96" s="649"/>
      <c r="O96" s="649"/>
      <c r="P96" s="649"/>
      <c r="Q96" s="650"/>
    </row>
    <row r="97" spans="3:17" ht="35.1" customHeight="1">
      <c r="D97" s="648"/>
      <c r="E97" s="649"/>
      <c r="F97" s="649"/>
      <c r="G97" s="649"/>
      <c r="H97" s="649"/>
      <c r="I97" s="649"/>
      <c r="J97" s="649"/>
      <c r="K97" s="649"/>
      <c r="L97" s="649"/>
      <c r="M97" s="649"/>
      <c r="N97" s="649"/>
      <c r="O97" s="649"/>
      <c r="P97" s="649"/>
      <c r="Q97" s="650"/>
    </row>
    <row r="98" spans="3:17" ht="35.1" customHeight="1">
      <c r="D98" s="648"/>
      <c r="E98" s="649"/>
      <c r="F98" s="649"/>
      <c r="G98" s="649"/>
      <c r="H98" s="649"/>
      <c r="I98" s="649"/>
      <c r="J98" s="649"/>
      <c r="K98" s="649"/>
      <c r="L98" s="649"/>
      <c r="M98" s="649"/>
      <c r="N98" s="649"/>
      <c r="O98" s="649"/>
      <c r="P98" s="649"/>
      <c r="Q98" s="650"/>
    </row>
    <row r="99" spans="3:17" ht="35.1" customHeight="1">
      <c r="D99" s="648"/>
      <c r="E99" s="649"/>
      <c r="F99" s="649"/>
      <c r="G99" s="649"/>
      <c r="H99" s="649"/>
      <c r="I99" s="649"/>
      <c r="J99" s="649"/>
      <c r="K99" s="649"/>
      <c r="L99" s="649"/>
      <c r="M99" s="649"/>
      <c r="N99" s="649"/>
      <c r="O99" s="649"/>
      <c r="P99" s="649"/>
      <c r="Q99" s="650"/>
    </row>
    <row r="100" spans="3:17" ht="35.1" customHeight="1">
      <c r="D100" s="648"/>
      <c r="E100" s="649"/>
      <c r="F100" s="649"/>
      <c r="G100" s="649"/>
      <c r="H100" s="649"/>
      <c r="I100" s="649"/>
      <c r="J100" s="649"/>
      <c r="K100" s="649"/>
      <c r="L100" s="649"/>
      <c r="M100" s="649"/>
      <c r="N100" s="649"/>
      <c r="O100" s="649"/>
      <c r="P100" s="649"/>
      <c r="Q100" s="650"/>
    </row>
    <row r="101" spans="3:17" ht="35.1" customHeight="1">
      <c r="D101" s="648"/>
      <c r="E101" s="649"/>
      <c r="F101" s="649"/>
      <c r="G101" s="649"/>
      <c r="H101" s="649"/>
      <c r="I101" s="649"/>
      <c r="J101" s="649"/>
      <c r="K101" s="649"/>
      <c r="L101" s="649"/>
      <c r="M101" s="649"/>
      <c r="N101" s="649"/>
      <c r="O101" s="649"/>
      <c r="P101" s="649"/>
      <c r="Q101" s="650"/>
    </row>
    <row r="102" spans="3:17" ht="35.1" customHeight="1">
      <c r="D102" s="648"/>
      <c r="E102" s="649"/>
      <c r="F102" s="649"/>
      <c r="G102" s="649"/>
      <c r="H102" s="649"/>
      <c r="I102" s="649"/>
      <c r="J102" s="649"/>
      <c r="K102" s="649"/>
      <c r="L102" s="649"/>
      <c r="M102" s="649"/>
      <c r="N102" s="649"/>
      <c r="O102" s="649"/>
      <c r="P102" s="649"/>
      <c r="Q102" s="650"/>
    </row>
    <row r="103" spans="3:17" ht="35.1" customHeight="1">
      <c r="D103" s="648" t="s">
        <v>226</v>
      </c>
      <c r="E103" s="649"/>
      <c r="F103" s="649"/>
      <c r="G103" s="649"/>
      <c r="H103" s="649"/>
      <c r="I103" s="649"/>
      <c r="J103" s="649"/>
      <c r="K103" s="649"/>
      <c r="L103" s="649"/>
      <c r="M103" s="649"/>
      <c r="N103" s="649"/>
      <c r="O103" s="649"/>
      <c r="P103" s="649"/>
      <c r="Q103" s="650"/>
    </row>
    <row r="104" spans="3:17" ht="9.9499999999999993" customHeight="1">
      <c r="C104" s="6"/>
      <c r="D104" s="654"/>
      <c r="E104" s="654"/>
      <c r="F104" s="654"/>
      <c r="G104" s="654"/>
      <c r="H104" s="654"/>
      <c r="I104" s="654"/>
      <c r="J104" s="654"/>
      <c r="K104" s="654"/>
      <c r="L104" s="654"/>
      <c r="M104" s="654"/>
      <c r="N104" s="654"/>
      <c r="O104" s="654"/>
      <c r="P104" s="654"/>
      <c r="Q104" s="654"/>
    </row>
    <row r="105" spans="3:17" ht="35.1" customHeight="1">
      <c r="C105" s="6"/>
      <c r="D105" s="649"/>
      <c r="E105" s="649"/>
      <c r="F105" s="649"/>
      <c r="G105" s="649"/>
      <c r="H105" s="649"/>
      <c r="I105" s="649"/>
      <c r="J105" s="649"/>
      <c r="K105" s="649"/>
      <c r="L105" s="649"/>
      <c r="M105" s="649"/>
      <c r="N105" s="649"/>
      <c r="O105" s="649"/>
      <c r="P105" s="649"/>
      <c r="Q105" s="649"/>
    </row>
    <row r="106" spans="3:17" ht="35.1" customHeight="1">
      <c r="C106" s="6"/>
      <c r="D106" s="649"/>
      <c r="E106" s="649"/>
      <c r="F106" s="649"/>
      <c r="G106" s="649"/>
      <c r="H106" s="649"/>
      <c r="I106" s="649"/>
      <c r="J106" s="649"/>
      <c r="K106" s="649"/>
      <c r="L106" s="649"/>
      <c r="M106" s="649"/>
      <c r="N106" s="649"/>
      <c r="O106" s="649"/>
      <c r="P106" s="649"/>
      <c r="Q106" s="649"/>
    </row>
    <row r="107" spans="3:17" ht="35.1" customHeight="1">
      <c r="D107" s="649"/>
      <c r="E107" s="649"/>
      <c r="F107" s="649"/>
      <c r="G107" s="649"/>
      <c r="H107" s="649"/>
      <c r="I107" s="649"/>
      <c r="J107" s="649"/>
      <c r="K107" s="649"/>
      <c r="L107" s="649"/>
      <c r="M107" s="649"/>
      <c r="N107" s="649"/>
      <c r="O107" s="649"/>
      <c r="P107" s="649"/>
      <c r="Q107" s="649"/>
    </row>
    <row r="108" spans="3:17" ht="35.1" customHeight="1">
      <c r="D108" s="649"/>
      <c r="E108" s="649"/>
      <c r="F108" s="649"/>
      <c r="G108" s="649"/>
      <c r="H108" s="649"/>
      <c r="I108" s="649"/>
      <c r="J108" s="649"/>
      <c r="K108" s="649"/>
      <c r="L108" s="649"/>
      <c r="M108" s="649"/>
      <c r="N108" s="649"/>
      <c r="O108" s="649"/>
      <c r="P108" s="649"/>
      <c r="Q108" s="649"/>
    </row>
    <row r="109" spans="3:17" ht="35.1" customHeight="1">
      <c r="D109" s="649"/>
      <c r="E109" s="649"/>
      <c r="F109" s="649"/>
      <c r="G109" s="649"/>
      <c r="H109" s="649"/>
      <c r="I109" s="649"/>
      <c r="J109" s="649"/>
      <c r="K109" s="649"/>
      <c r="L109" s="649"/>
      <c r="M109" s="649"/>
      <c r="N109" s="649"/>
      <c r="O109" s="649"/>
      <c r="P109" s="649"/>
      <c r="Q109" s="649"/>
    </row>
    <row r="110" spans="3:17" ht="35.1" customHeight="1">
      <c r="D110" s="649"/>
      <c r="E110" s="649"/>
      <c r="F110" s="649"/>
      <c r="G110" s="649"/>
      <c r="H110" s="649"/>
      <c r="I110" s="649"/>
      <c r="J110" s="649"/>
      <c r="K110" s="649"/>
      <c r="L110" s="649"/>
      <c r="M110" s="649"/>
      <c r="N110" s="649"/>
      <c r="O110" s="649"/>
      <c r="P110" s="649"/>
      <c r="Q110" s="649"/>
    </row>
    <row r="111" spans="3:17" ht="35.1" customHeight="1">
      <c r="D111" s="649"/>
      <c r="E111" s="649"/>
      <c r="F111" s="649"/>
      <c r="G111" s="649"/>
      <c r="H111" s="649"/>
      <c r="I111" s="649"/>
      <c r="J111" s="649"/>
      <c r="K111" s="649"/>
      <c r="L111" s="649"/>
      <c r="M111" s="649"/>
      <c r="N111" s="649"/>
      <c r="O111" s="649"/>
      <c r="P111" s="649"/>
      <c r="Q111" s="649"/>
    </row>
    <row r="112" spans="3:17" ht="35.1" customHeight="1">
      <c r="D112" s="649"/>
      <c r="E112" s="649"/>
      <c r="F112" s="649"/>
      <c r="G112" s="649"/>
      <c r="H112" s="649"/>
      <c r="I112" s="649"/>
      <c r="J112" s="649"/>
      <c r="K112" s="649"/>
      <c r="L112" s="649"/>
      <c r="M112" s="649"/>
      <c r="N112" s="649"/>
      <c r="O112" s="649"/>
      <c r="P112" s="649"/>
      <c r="Q112" s="649"/>
    </row>
    <row r="113" spans="3:17" ht="35.1" customHeight="1">
      <c r="D113" s="649"/>
      <c r="E113" s="649"/>
      <c r="F113" s="649"/>
      <c r="G113" s="649"/>
      <c r="H113" s="649"/>
      <c r="I113" s="649"/>
      <c r="J113" s="649"/>
      <c r="K113" s="649"/>
      <c r="L113" s="649"/>
      <c r="M113" s="649"/>
      <c r="N113" s="649"/>
      <c r="O113" s="649"/>
      <c r="P113" s="649"/>
      <c r="Q113" s="649"/>
    </row>
    <row r="114" spans="3:17" ht="35.1" customHeight="1">
      <c r="D114" s="649"/>
      <c r="E114" s="649"/>
      <c r="F114" s="649"/>
      <c r="G114" s="649"/>
      <c r="H114" s="649"/>
      <c r="I114" s="649"/>
      <c r="J114" s="649"/>
      <c r="K114" s="649"/>
      <c r="L114" s="649"/>
      <c r="M114" s="649"/>
      <c r="N114" s="649"/>
      <c r="O114" s="649"/>
      <c r="P114" s="649"/>
      <c r="Q114" s="649"/>
    </row>
    <row r="115" spans="3:17" ht="35.1" customHeight="1">
      <c r="C115" s="6"/>
      <c r="D115" s="649"/>
      <c r="E115" s="649"/>
      <c r="F115" s="649"/>
      <c r="G115" s="649"/>
      <c r="H115" s="649"/>
      <c r="I115" s="649"/>
      <c r="J115" s="649"/>
      <c r="K115" s="649"/>
      <c r="L115" s="649"/>
      <c r="M115" s="649"/>
      <c r="N115" s="649"/>
      <c r="O115" s="649"/>
      <c r="P115" s="649"/>
      <c r="Q115" s="649"/>
    </row>
    <row r="116" spans="3:17" ht="35.1" customHeight="1">
      <c r="D116" s="649"/>
      <c r="E116" s="649"/>
      <c r="F116" s="649"/>
      <c r="G116" s="649"/>
      <c r="H116" s="649"/>
      <c r="I116" s="649"/>
      <c r="J116" s="649"/>
      <c r="K116" s="649"/>
      <c r="L116" s="649"/>
      <c r="M116" s="649"/>
      <c r="N116" s="649"/>
      <c r="O116" s="649"/>
      <c r="P116" s="649"/>
      <c r="Q116" s="649"/>
    </row>
    <row r="117" spans="3:17" ht="35.1" customHeight="1">
      <c r="D117" s="649"/>
      <c r="E117" s="649"/>
      <c r="F117" s="649"/>
      <c r="G117" s="649"/>
      <c r="H117" s="649"/>
      <c r="I117" s="649"/>
      <c r="J117" s="649"/>
      <c r="K117" s="649"/>
      <c r="L117" s="649"/>
      <c r="M117" s="649"/>
      <c r="N117" s="649"/>
      <c r="O117" s="649"/>
      <c r="P117" s="649"/>
      <c r="Q117" s="649"/>
    </row>
    <row r="118" spans="3:17" ht="35.1" customHeight="1">
      <c r="D118" s="649"/>
      <c r="E118" s="649"/>
      <c r="F118" s="649"/>
      <c r="G118" s="649"/>
      <c r="H118" s="649"/>
      <c r="I118" s="649"/>
      <c r="J118" s="649"/>
      <c r="K118" s="649"/>
      <c r="L118" s="649"/>
      <c r="M118" s="649"/>
      <c r="N118" s="649"/>
      <c r="O118" s="649"/>
      <c r="P118" s="649"/>
      <c r="Q118" s="649"/>
    </row>
    <row r="119" spans="3:17" ht="35.1" customHeight="1">
      <c r="D119" s="649"/>
      <c r="E119" s="649"/>
      <c r="F119" s="649"/>
      <c r="G119" s="649"/>
      <c r="H119" s="649"/>
      <c r="I119" s="649"/>
      <c r="J119" s="649"/>
      <c r="K119" s="649"/>
      <c r="L119" s="649"/>
      <c r="M119" s="649"/>
      <c r="N119" s="649"/>
      <c r="O119" s="649"/>
      <c r="P119" s="649"/>
      <c r="Q119" s="649"/>
    </row>
  </sheetData>
  <mergeCells count="121">
    <mergeCell ref="D119:Q119"/>
    <mergeCell ref="D114:Q114"/>
    <mergeCell ref="D115:Q115"/>
    <mergeCell ref="D116:Q116"/>
    <mergeCell ref="D117:Q117"/>
    <mergeCell ref="D118:Q118"/>
    <mergeCell ref="D109:Q109"/>
    <mergeCell ref="D110:Q110"/>
    <mergeCell ref="D111:Q111"/>
    <mergeCell ref="D112:Q112"/>
    <mergeCell ref="D113:Q113"/>
    <mergeCell ref="D104:Q104"/>
    <mergeCell ref="D105:Q105"/>
    <mergeCell ref="D106:Q106"/>
    <mergeCell ref="D107:Q107"/>
    <mergeCell ref="D108:Q108"/>
    <mergeCell ref="D99:Q99"/>
    <mergeCell ref="D100:Q100"/>
    <mergeCell ref="D101:Q101"/>
    <mergeCell ref="D102:Q102"/>
    <mergeCell ref="D103:Q103"/>
    <mergeCell ref="D94:Q94"/>
    <mergeCell ref="D95:Q95"/>
    <mergeCell ref="D96:Q96"/>
    <mergeCell ref="D97:Q97"/>
    <mergeCell ref="D98:Q98"/>
    <mergeCell ref="D89:Q89"/>
    <mergeCell ref="D90:Q90"/>
    <mergeCell ref="D91:Q91"/>
    <mergeCell ref="D92:Q92"/>
    <mergeCell ref="D93:Q93"/>
    <mergeCell ref="D84:Q84"/>
    <mergeCell ref="D85:Q85"/>
    <mergeCell ref="D86:Q86"/>
    <mergeCell ref="D87:Q87"/>
    <mergeCell ref="D88:Q88"/>
    <mergeCell ref="D7:J7"/>
    <mergeCell ref="K7:Q7"/>
    <mergeCell ref="D8:J8"/>
    <mergeCell ref="K8:Q8"/>
    <mergeCell ref="D9:Q9"/>
    <mergeCell ref="D39:Q39"/>
    <mergeCell ref="D40:Q40"/>
    <mergeCell ref="D45:Q45"/>
    <mergeCell ref="D16:Q16"/>
    <mergeCell ref="D17:Q17"/>
    <mergeCell ref="D18:Q18"/>
    <mergeCell ref="D19:Q19"/>
    <mergeCell ref="D20:Q20"/>
    <mergeCell ref="D11:Q11"/>
    <mergeCell ref="D12:Q12"/>
    <mergeCell ref="D13:Q13"/>
    <mergeCell ref="D14:Q14"/>
    <mergeCell ref="D15:Q15"/>
    <mergeCell ref="D83:Q83"/>
    <mergeCell ref="C3:R3"/>
    <mergeCell ref="C4:R4"/>
    <mergeCell ref="D5:J5"/>
    <mergeCell ref="K5:Q5"/>
    <mergeCell ref="D6:J6"/>
    <mergeCell ref="K6:Q6"/>
    <mergeCell ref="D10:Q10"/>
    <mergeCell ref="D82:Q82"/>
    <mergeCell ref="D25:Q25"/>
    <mergeCell ref="D26:Q26"/>
    <mergeCell ref="D27:Q27"/>
    <mergeCell ref="D28:Q28"/>
    <mergeCell ref="D29:Q29"/>
    <mergeCell ref="D30:Q30"/>
    <mergeCell ref="D31:Q31"/>
    <mergeCell ref="D33:Q33"/>
    <mergeCell ref="D56:Q56"/>
    <mergeCell ref="D57:Q57"/>
    <mergeCell ref="D58:Q58"/>
    <mergeCell ref="D50:Q50"/>
    <mergeCell ref="D51:Q51"/>
    <mergeCell ref="D52:Q52"/>
    <mergeCell ref="D21:Q21"/>
    <mergeCell ref="D22:Q22"/>
    <mergeCell ref="D32:Q32"/>
    <mergeCell ref="D23:Q23"/>
    <mergeCell ref="D41:Q41"/>
    <mergeCell ref="D42:Q42"/>
    <mergeCell ref="D43:Q43"/>
    <mergeCell ref="D44:Q44"/>
    <mergeCell ref="D59:Q59"/>
    <mergeCell ref="D60:Q60"/>
    <mergeCell ref="D61:Q61"/>
    <mergeCell ref="D46:Q46"/>
    <mergeCell ref="D53:Q53"/>
    <mergeCell ref="D54:Q54"/>
    <mergeCell ref="D55:Q55"/>
    <mergeCell ref="D49:Q49"/>
    <mergeCell ref="D24:Q24"/>
    <mergeCell ref="D34:Q34"/>
    <mergeCell ref="D35:Q35"/>
    <mergeCell ref="D36:Q36"/>
    <mergeCell ref="D37:Q37"/>
    <mergeCell ref="D38:Q38"/>
    <mergeCell ref="D80:Q80"/>
    <mergeCell ref="D81:Q81"/>
    <mergeCell ref="D47:Q47"/>
    <mergeCell ref="D48:Q48"/>
    <mergeCell ref="D76:Q76"/>
    <mergeCell ref="D77:Q77"/>
    <mergeCell ref="D78:Q78"/>
    <mergeCell ref="D79:Q79"/>
    <mergeCell ref="D62:Q62"/>
    <mergeCell ref="D63:Q63"/>
    <mergeCell ref="D64:Q64"/>
    <mergeCell ref="D65:Q65"/>
    <mergeCell ref="D66:Q66"/>
    <mergeCell ref="D67:Q67"/>
    <mergeCell ref="D68:Q68"/>
    <mergeCell ref="D69:Q69"/>
    <mergeCell ref="D75:Q75"/>
    <mergeCell ref="D70:Q70"/>
    <mergeCell ref="D71:Q71"/>
    <mergeCell ref="D72:Q72"/>
    <mergeCell ref="D73:Q73"/>
    <mergeCell ref="D74:Q74"/>
  </mergeCells>
  <printOptions horizontalCentered="1"/>
  <pageMargins left="0" right="0" top="0" bottom="0" header="0" footer="0"/>
  <pageSetup paperSize="9" scale="95" orientation="portrait" r:id="rId1"/>
  <rowBreaks count="4" manualBreakCount="4">
    <brk id="27" min="2" max="17" man="1"/>
    <brk id="46" min="2" max="17" man="1"/>
    <brk id="65" min="2" max="17" man="1"/>
    <brk id="84" min="2" max="1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8"/>
  <sheetViews>
    <sheetView rightToLeft="1" tabSelected="1" view="pageBreakPreview" topLeftCell="A23" zoomScaleNormal="120" zoomScaleSheetLayoutView="100" workbookViewId="0">
      <selection activeCell="C4" sqref="C4:P4"/>
    </sheetView>
  </sheetViews>
  <sheetFormatPr defaultRowHeight="14.25"/>
  <cols>
    <col min="1" max="2" width="9.125" style="63"/>
    <col min="3" max="3" width="3.75" customWidth="1"/>
    <col min="4" max="15" width="7.75" customWidth="1"/>
    <col min="16" max="16" width="3.75" customWidth="1"/>
  </cols>
  <sheetData>
    <row r="1" spans="1:17" s="63" customFormat="1" ht="30" customHeight="1"/>
    <row r="2" spans="1:17" s="63" customFormat="1" ht="30" customHeight="1"/>
    <row r="3" spans="1:17" ht="24.95" customHeight="1">
      <c r="C3" s="329" t="str">
        <f>"گزارش ماهیانه  "&amp;جلد!$C$11</f>
        <v xml:space="preserve">گزارش ماهیانه  </v>
      </c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66"/>
    </row>
    <row r="4" spans="1:17" ht="24.95" customHeight="1">
      <c r="C4" s="329" t="s">
        <v>249</v>
      </c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66"/>
    </row>
    <row r="5" spans="1:17" ht="24.95" customHeight="1">
      <c r="C5" s="65"/>
      <c r="D5" s="323" t="s">
        <v>234</v>
      </c>
      <c r="E5" s="324"/>
      <c r="F5" s="324"/>
      <c r="G5" s="324"/>
      <c r="H5" s="324"/>
      <c r="I5" s="325"/>
      <c r="J5" s="326" t="s">
        <v>245</v>
      </c>
      <c r="K5" s="327"/>
      <c r="L5" s="327"/>
      <c r="M5" s="327"/>
      <c r="N5" s="327"/>
      <c r="O5" s="328"/>
      <c r="P5" s="68"/>
      <c r="Q5" s="63"/>
    </row>
    <row r="6" spans="1:17" ht="24.95" customHeight="1">
      <c r="C6" s="65"/>
      <c r="D6" s="323" t="s">
        <v>242</v>
      </c>
      <c r="E6" s="324"/>
      <c r="F6" s="324"/>
      <c r="G6" s="324"/>
      <c r="H6" s="324"/>
      <c r="I6" s="325"/>
      <c r="J6" s="326" t="s">
        <v>246</v>
      </c>
      <c r="K6" s="327"/>
      <c r="L6" s="327"/>
      <c r="M6" s="327"/>
      <c r="N6" s="327"/>
      <c r="O6" s="328"/>
      <c r="P6" s="68"/>
      <c r="Q6" s="63"/>
    </row>
    <row r="7" spans="1:17" s="63" customFormat="1" ht="24.95" customHeight="1">
      <c r="C7" s="65"/>
      <c r="D7" s="323" t="s">
        <v>243</v>
      </c>
      <c r="E7" s="324"/>
      <c r="F7" s="324"/>
      <c r="G7" s="324"/>
      <c r="H7" s="324"/>
      <c r="I7" s="325"/>
      <c r="J7" s="326" t="s">
        <v>247</v>
      </c>
      <c r="K7" s="327"/>
      <c r="L7" s="327"/>
      <c r="M7" s="327"/>
      <c r="N7" s="327"/>
      <c r="O7" s="328"/>
      <c r="P7" s="68"/>
    </row>
    <row r="8" spans="1:17" ht="24.95" customHeight="1">
      <c r="C8" s="65"/>
      <c r="D8" s="323" t="s">
        <v>244</v>
      </c>
      <c r="E8" s="324"/>
      <c r="F8" s="324"/>
      <c r="G8" s="324"/>
      <c r="H8" s="324"/>
      <c r="I8" s="325"/>
      <c r="J8" s="326" t="s">
        <v>248</v>
      </c>
      <c r="K8" s="327"/>
      <c r="L8" s="327"/>
      <c r="M8" s="327"/>
      <c r="N8" s="327"/>
      <c r="O8" s="328"/>
      <c r="P8" s="68"/>
      <c r="Q8" s="63"/>
    </row>
    <row r="9" spans="1:17" ht="35.1" customHeight="1">
      <c r="B9" s="6"/>
      <c r="C9" s="71"/>
      <c r="D9" s="330" t="s">
        <v>1</v>
      </c>
      <c r="E9" s="331"/>
      <c r="F9" s="331"/>
      <c r="G9" s="331"/>
      <c r="H9" s="331"/>
      <c r="I9" s="331"/>
      <c r="J9" s="331"/>
      <c r="K9" s="331"/>
      <c r="L9" s="331"/>
      <c r="M9" s="331"/>
      <c r="N9" s="331"/>
      <c r="O9" s="332"/>
      <c r="P9" s="69"/>
    </row>
    <row r="10" spans="1:17" ht="35.1" customHeight="1">
      <c r="B10" s="6"/>
      <c r="C10" s="72"/>
      <c r="D10" s="1">
        <v>1</v>
      </c>
      <c r="E10" s="322"/>
      <c r="F10" s="322"/>
      <c r="G10" s="322"/>
      <c r="H10" s="322"/>
      <c r="I10" s="322"/>
      <c r="J10" s="322"/>
      <c r="K10" s="322"/>
      <c r="L10" s="322"/>
      <c r="M10" s="322"/>
      <c r="N10" s="322"/>
      <c r="O10" s="322"/>
      <c r="P10" s="69"/>
    </row>
    <row r="11" spans="1:17" ht="35.1" customHeight="1">
      <c r="B11" s="6"/>
      <c r="C11" s="72"/>
      <c r="D11" s="1">
        <v>2</v>
      </c>
      <c r="E11" s="322"/>
      <c r="F11" s="322"/>
      <c r="G11" s="322"/>
      <c r="H11" s="322"/>
      <c r="I11" s="322"/>
      <c r="J11" s="322"/>
      <c r="K11" s="322"/>
      <c r="L11" s="322"/>
      <c r="M11" s="322"/>
      <c r="N11" s="322"/>
      <c r="O11" s="322"/>
      <c r="P11" s="69"/>
    </row>
    <row r="12" spans="1:17" ht="35.1" customHeight="1">
      <c r="B12" s="6"/>
      <c r="C12" s="72"/>
      <c r="D12" s="1" t="s">
        <v>5</v>
      </c>
      <c r="E12" s="322"/>
      <c r="F12" s="322"/>
      <c r="G12" s="322"/>
      <c r="H12" s="322"/>
      <c r="I12" s="322"/>
      <c r="J12" s="322"/>
      <c r="K12" s="322"/>
      <c r="L12" s="322"/>
      <c r="M12" s="322"/>
      <c r="N12" s="322"/>
      <c r="O12" s="322"/>
      <c r="P12" s="69"/>
    </row>
    <row r="13" spans="1:17" ht="35.1" customHeight="1">
      <c r="B13" s="6"/>
      <c r="C13" s="72"/>
      <c r="D13" s="1" t="s">
        <v>6</v>
      </c>
      <c r="E13" s="32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69"/>
    </row>
    <row r="14" spans="1:17" ht="35.1" customHeight="1">
      <c r="B14" s="6"/>
      <c r="C14" s="72"/>
      <c r="D14" s="1" t="s">
        <v>7</v>
      </c>
      <c r="E14" s="322"/>
      <c r="F14" s="322"/>
      <c r="G14" s="322"/>
      <c r="H14" s="322"/>
      <c r="I14" s="322"/>
      <c r="J14" s="322"/>
      <c r="K14" s="322"/>
      <c r="L14" s="322"/>
      <c r="M14" s="322"/>
      <c r="N14" s="322"/>
      <c r="O14" s="322"/>
      <c r="P14" s="69"/>
    </row>
    <row r="15" spans="1:17" ht="35.1" customHeight="1">
      <c r="B15" s="6"/>
      <c r="C15" s="72"/>
      <c r="D15" s="1" t="s">
        <v>8</v>
      </c>
      <c r="E15" s="322"/>
      <c r="F15" s="322"/>
      <c r="G15" s="322"/>
      <c r="H15" s="322"/>
      <c r="I15" s="322"/>
      <c r="J15" s="322"/>
      <c r="K15" s="322"/>
      <c r="L15" s="322"/>
      <c r="M15" s="322"/>
      <c r="N15" s="322"/>
      <c r="O15" s="322"/>
      <c r="P15" s="69"/>
    </row>
    <row r="16" spans="1:17" s="23" customFormat="1" ht="35.1" customHeight="1">
      <c r="A16" s="63"/>
      <c r="B16" s="6"/>
      <c r="C16" s="72"/>
      <c r="D16" s="1" t="s">
        <v>70</v>
      </c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69"/>
    </row>
    <row r="17" spans="1:16" ht="35.1" customHeight="1">
      <c r="B17" s="6"/>
      <c r="C17" s="72"/>
      <c r="D17" s="1" t="s">
        <v>2</v>
      </c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69"/>
    </row>
    <row r="18" spans="1:16" ht="35.1" customHeight="1">
      <c r="B18" s="6"/>
      <c r="C18" s="72"/>
      <c r="D18" s="1" t="s">
        <v>61</v>
      </c>
      <c r="E18" s="322"/>
      <c r="F18" s="322"/>
      <c r="G18" s="322"/>
      <c r="H18" s="322"/>
      <c r="I18" s="322"/>
      <c r="J18" s="322"/>
      <c r="K18" s="322"/>
      <c r="L18" s="322"/>
      <c r="M18" s="322"/>
      <c r="N18" s="322"/>
      <c r="O18" s="322"/>
      <c r="P18" s="69"/>
    </row>
    <row r="19" spans="1:16" s="19" customFormat="1" ht="35.1" customHeight="1">
      <c r="A19" s="63"/>
      <c r="B19" s="6"/>
      <c r="C19" s="72"/>
      <c r="D19" s="1" t="s">
        <v>62</v>
      </c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69"/>
    </row>
    <row r="20" spans="1:16" ht="35.1" customHeight="1">
      <c r="B20" s="6"/>
      <c r="C20" s="72"/>
      <c r="D20" s="1" t="s">
        <v>63</v>
      </c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69"/>
    </row>
    <row r="21" spans="1:16" s="19" customFormat="1" ht="35.1" customHeight="1">
      <c r="A21" s="63"/>
      <c r="B21" s="6"/>
      <c r="C21" s="72"/>
      <c r="D21" s="1" t="s">
        <v>64</v>
      </c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69"/>
    </row>
    <row r="22" spans="1:16" s="60" customFormat="1" ht="35.1" customHeight="1">
      <c r="A22" s="63"/>
      <c r="B22" s="6"/>
      <c r="C22" s="72"/>
      <c r="D22" s="1" t="s">
        <v>115</v>
      </c>
      <c r="E22" s="322"/>
      <c r="F22" s="322"/>
      <c r="G22" s="322"/>
      <c r="H22" s="322"/>
      <c r="I22" s="322"/>
      <c r="J22" s="322"/>
      <c r="K22" s="322"/>
      <c r="L22" s="322"/>
      <c r="M22" s="322"/>
      <c r="N22" s="322"/>
      <c r="O22" s="322"/>
      <c r="P22" s="69"/>
    </row>
    <row r="23" spans="1:16" s="65" customFormat="1" ht="35.1" customHeight="1">
      <c r="B23" s="6"/>
      <c r="C23" s="72"/>
      <c r="D23" s="1" t="s">
        <v>141</v>
      </c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69"/>
    </row>
    <row r="24" spans="1:16" ht="35.1" customHeight="1">
      <c r="B24" s="6"/>
      <c r="C24" s="72"/>
      <c r="D24" s="1" t="s">
        <v>65</v>
      </c>
      <c r="E24" s="322"/>
      <c r="F24" s="322"/>
      <c r="G24" s="322"/>
      <c r="H24" s="322"/>
      <c r="I24" s="322"/>
      <c r="J24" s="322"/>
      <c r="K24" s="322"/>
      <c r="L24" s="322"/>
      <c r="M24" s="322"/>
      <c r="N24" s="322"/>
      <c r="O24" s="322"/>
      <c r="P24" s="69"/>
    </row>
    <row r="25" spans="1:16" ht="35.1" customHeight="1">
      <c r="B25" s="6"/>
      <c r="C25" s="72"/>
      <c r="D25" s="1" t="s">
        <v>66</v>
      </c>
      <c r="E25" s="322"/>
      <c r="F25" s="322"/>
      <c r="G25" s="322"/>
      <c r="H25" s="322"/>
      <c r="I25" s="322"/>
      <c r="J25" s="322"/>
      <c r="K25" s="322"/>
      <c r="L25" s="322"/>
      <c r="M25" s="322"/>
      <c r="N25" s="322"/>
      <c r="O25" s="322"/>
      <c r="P25" s="73"/>
    </row>
    <row r="26" spans="1:16" ht="35.1" customHeight="1">
      <c r="B26" s="6"/>
      <c r="C26" s="72"/>
      <c r="D26" s="1" t="s">
        <v>3</v>
      </c>
      <c r="E26" s="322"/>
      <c r="F26" s="322"/>
      <c r="G26" s="322"/>
      <c r="H26" s="322"/>
      <c r="I26" s="322"/>
      <c r="J26" s="322"/>
      <c r="K26" s="322"/>
      <c r="L26" s="322"/>
      <c r="M26" s="322"/>
      <c r="N26" s="322"/>
      <c r="O26" s="322"/>
      <c r="P26" s="69"/>
    </row>
    <row r="27" spans="1:16" s="57" customFormat="1" ht="35.1" customHeight="1">
      <c r="A27" s="63"/>
      <c r="B27" s="6"/>
      <c r="C27" s="72"/>
      <c r="D27" s="1" t="s">
        <v>4</v>
      </c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9"/>
    </row>
    <row r="28" spans="1:16" ht="35.1" customHeight="1">
      <c r="B28" s="6"/>
      <c r="C28" s="72"/>
      <c r="D28" s="67" t="s">
        <v>114</v>
      </c>
      <c r="E28" s="333"/>
      <c r="F28" s="333"/>
      <c r="G28" s="333"/>
      <c r="H28" s="333"/>
      <c r="I28" s="333"/>
      <c r="J28" s="333"/>
      <c r="K28" s="333"/>
      <c r="L28" s="333"/>
      <c r="M28" s="333"/>
      <c r="N28" s="333"/>
      <c r="O28" s="333"/>
      <c r="P28" s="69"/>
    </row>
  </sheetData>
  <mergeCells count="29">
    <mergeCell ref="C3:P3"/>
    <mergeCell ref="C4:P4"/>
    <mergeCell ref="D9:O9"/>
    <mergeCell ref="E28:O28"/>
    <mergeCell ref="E10:O10"/>
    <mergeCell ref="E13:O13"/>
    <mergeCell ref="E14:O14"/>
    <mergeCell ref="E11:O11"/>
    <mergeCell ref="E12:O12"/>
    <mergeCell ref="E17:O17"/>
    <mergeCell ref="E18:O18"/>
    <mergeCell ref="E20:O20"/>
    <mergeCell ref="E24:O24"/>
    <mergeCell ref="E21:O21"/>
    <mergeCell ref="E25:O25"/>
    <mergeCell ref="E26:O26"/>
    <mergeCell ref="E23:O23"/>
    <mergeCell ref="E15:O15"/>
    <mergeCell ref="E16:O16"/>
    <mergeCell ref="E22:O22"/>
    <mergeCell ref="D5:I5"/>
    <mergeCell ref="D6:I6"/>
    <mergeCell ref="D7:I7"/>
    <mergeCell ref="D8:I8"/>
    <mergeCell ref="J5:O5"/>
    <mergeCell ref="J6:O6"/>
    <mergeCell ref="J7:O7"/>
    <mergeCell ref="J8:O8"/>
    <mergeCell ref="E19:O19"/>
  </mergeCells>
  <printOptions horizontalCentered="1"/>
  <pageMargins left="0" right="0" top="0" bottom="0" header="0" footer="0"/>
  <pageSetup paperSize="9" scale="9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6"/>
  <sheetViews>
    <sheetView rightToLeft="1" showWhiteSpace="0" view="pageBreakPreview" topLeftCell="B1" zoomScale="85" zoomScaleSheetLayoutView="85" workbookViewId="0">
      <selection activeCell="H30" sqref="H30"/>
    </sheetView>
  </sheetViews>
  <sheetFormatPr defaultRowHeight="14.25"/>
  <cols>
    <col min="1" max="3" width="30.75" style="65" customWidth="1"/>
    <col min="4" max="4" width="3.75" customWidth="1"/>
    <col min="5" max="16" width="7.75" customWidth="1"/>
    <col min="17" max="17" width="3.75" customWidth="1"/>
    <col min="18" max="18" width="7.75" customWidth="1"/>
    <col min="19" max="19" width="3.75" customWidth="1"/>
  </cols>
  <sheetData>
    <row r="1" spans="3:25" s="65" customFormat="1" ht="39.950000000000003" customHeight="1"/>
    <row r="2" spans="3:25" s="65" customFormat="1" ht="39.950000000000003" customHeight="1"/>
    <row r="3" spans="3:25" ht="24.95" customHeight="1">
      <c r="D3" s="329" t="str">
        <f>"گزارش ماهیانه  "&amp;جلد!$C$11</f>
        <v xml:space="preserve">گزارش ماهیانه  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78"/>
      <c r="S3" s="6"/>
    </row>
    <row r="4" spans="3:25" s="65" customFormat="1" ht="24.95" customHeight="1">
      <c r="D4" s="329" t="s">
        <v>250</v>
      </c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79"/>
      <c r="S4" s="6"/>
    </row>
    <row r="5" spans="3:25" ht="24.95" customHeight="1">
      <c r="D5" s="65"/>
      <c r="E5" s="323" t="str">
        <f>فهرست!D5</f>
        <v xml:space="preserve">کارفرما : </v>
      </c>
      <c r="F5" s="324"/>
      <c r="G5" s="324"/>
      <c r="H5" s="324"/>
      <c r="I5" s="324"/>
      <c r="J5" s="325"/>
      <c r="K5" s="323" t="str">
        <f>فهرست!J5</f>
        <v xml:space="preserve">شماره قرارداد :   </v>
      </c>
      <c r="L5" s="324"/>
      <c r="M5" s="324"/>
      <c r="N5" s="324"/>
      <c r="O5" s="324"/>
      <c r="P5" s="325"/>
      <c r="Q5" s="68"/>
      <c r="R5" s="80"/>
      <c r="S5" s="6"/>
    </row>
    <row r="6" spans="3:25" ht="24.95" customHeight="1">
      <c r="D6" s="65"/>
      <c r="E6" s="323" t="str">
        <f>فهرست!D6</f>
        <v xml:space="preserve">مشاور : </v>
      </c>
      <c r="F6" s="324"/>
      <c r="G6" s="324"/>
      <c r="H6" s="324"/>
      <c r="I6" s="324"/>
      <c r="J6" s="325"/>
      <c r="K6" s="323" t="str">
        <f>فهرست!J6</f>
        <v xml:space="preserve">تاریخ قرارداد :      </v>
      </c>
      <c r="L6" s="324"/>
      <c r="M6" s="324"/>
      <c r="N6" s="324"/>
      <c r="O6" s="324"/>
      <c r="P6" s="325"/>
      <c r="Q6" s="68"/>
      <c r="R6" s="80"/>
      <c r="S6" s="6"/>
    </row>
    <row r="7" spans="3:25" ht="24.95" customHeight="1">
      <c r="D7" s="65"/>
      <c r="E7" s="323" t="str">
        <f>فهرست!D7</f>
        <v xml:space="preserve">پیمانکار: </v>
      </c>
      <c r="F7" s="324"/>
      <c r="G7" s="324"/>
      <c r="H7" s="324"/>
      <c r="I7" s="324"/>
      <c r="J7" s="325"/>
      <c r="K7" s="323" t="str">
        <f>فهرست!J7</f>
        <v xml:space="preserve">تاریخ گزارش :  </v>
      </c>
      <c r="L7" s="324"/>
      <c r="M7" s="324"/>
      <c r="N7" s="324"/>
      <c r="O7" s="324"/>
      <c r="P7" s="325"/>
      <c r="Q7" s="68"/>
      <c r="R7" s="80"/>
      <c r="S7" s="6"/>
    </row>
    <row r="8" spans="3:25" s="65" customFormat="1" ht="24.95" customHeight="1">
      <c r="E8" s="323" t="str">
        <f>فهرست!D8</f>
        <v>مکان : م</v>
      </c>
      <c r="F8" s="324"/>
      <c r="G8" s="324"/>
      <c r="H8" s="324"/>
      <c r="I8" s="324"/>
      <c r="J8" s="325"/>
      <c r="K8" s="323" t="str">
        <f>فهرست!J8</f>
        <v xml:space="preserve">شماره گزارش : </v>
      </c>
      <c r="L8" s="324"/>
      <c r="M8" s="324"/>
      <c r="N8" s="324"/>
      <c r="O8" s="324"/>
      <c r="P8" s="325"/>
      <c r="Q8" s="68"/>
      <c r="R8" s="64"/>
      <c r="S8" s="6"/>
    </row>
    <row r="9" spans="3:25" ht="35.1" customHeight="1">
      <c r="C9" s="6"/>
      <c r="D9" s="77"/>
      <c r="E9" s="337" t="s">
        <v>144</v>
      </c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9"/>
      <c r="Q9" s="77"/>
      <c r="R9" s="77"/>
      <c r="S9" s="6"/>
    </row>
    <row r="10" spans="3:25" ht="35.1" customHeight="1">
      <c r="C10" s="6"/>
      <c r="D10" s="88"/>
      <c r="E10" s="346" t="s">
        <v>251</v>
      </c>
      <c r="F10" s="335"/>
      <c r="G10" s="335"/>
      <c r="H10" s="335"/>
      <c r="I10" s="335"/>
      <c r="J10" s="335"/>
      <c r="K10" s="335"/>
      <c r="L10" s="335"/>
      <c r="M10" s="335"/>
      <c r="N10" s="335"/>
      <c r="O10" s="335"/>
      <c r="P10" s="336"/>
      <c r="Q10" s="74"/>
      <c r="R10" s="74"/>
      <c r="S10" s="81"/>
      <c r="T10" s="4"/>
      <c r="U10" s="4"/>
      <c r="V10" s="4"/>
      <c r="W10" s="4"/>
      <c r="X10" s="4"/>
      <c r="Y10" s="4"/>
    </row>
    <row r="11" spans="3:25" ht="35.1" customHeight="1">
      <c r="C11" s="6"/>
      <c r="D11" s="89"/>
      <c r="E11" s="334" t="s">
        <v>252</v>
      </c>
      <c r="F11" s="335"/>
      <c r="G11" s="335"/>
      <c r="H11" s="335"/>
      <c r="I11" s="335"/>
      <c r="J11" s="335"/>
      <c r="K11" s="335"/>
      <c r="L11" s="335"/>
      <c r="M11" s="335"/>
      <c r="N11" s="335"/>
      <c r="O11" s="335"/>
      <c r="P11" s="336"/>
      <c r="Q11" s="75"/>
      <c r="R11" s="75"/>
      <c r="S11" s="82"/>
      <c r="T11" s="2"/>
      <c r="U11" s="2"/>
      <c r="V11" s="2"/>
      <c r="W11" s="2"/>
      <c r="X11" s="2"/>
      <c r="Y11" s="2"/>
    </row>
    <row r="12" spans="3:25" ht="35.1" customHeight="1">
      <c r="C12" s="6"/>
      <c r="D12" s="90"/>
      <c r="E12" s="334" t="s">
        <v>253</v>
      </c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6"/>
      <c r="Q12" s="75"/>
      <c r="R12" s="75"/>
      <c r="S12" s="82"/>
      <c r="T12" s="2"/>
      <c r="U12" s="2"/>
      <c r="V12" s="2"/>
      <c r="W12" s="2"/>
      <c r="X12" s="2"/>
      <c r="Y12" s="2"/>
    </row>
    <row r="13" spans="3:25" ht="35.1" customHeight="1">
      <c r="C13" s="6"/>
      <c r="D13" s="70"/>
      <c r="E13" s="334" t="s">
        <v>254</v>
      </c>
      <c r="F13" s="335"/>
      <c r="G13" s="335"/>
      <c r="H13" s="335"/>
      <c r="I13" s="335"/>
      <c r="J13" s="335"/>
      <c r="K13" s="335"/>
      <c r="L13" s="335"/>
      <c r="M13" s="335"/>
      <c r="N13" s="335"/>
      <c r="O13" s="335"/>
      <c r="P13" s="336"/>
      <c r="Q13" s="75"/>
      <c r="R13" s="75"/>
      <c r="S13" s="82"/>
      <c r="T13" s="2"/>
      <c r="U13" s="2"/>
      <c r="V13" s="2"/>
      <c r="W13" s="2"/>
      <c r="X13" s="2"/>
      <c r="Y13" s="2"/>
    </row>
    <row r="14" spans="3:25" ht="35.1" customHeight="1">
      <c r="C14" s="6"/>
      <c r="D14" s="71"/>
      <c r="E14" s="334" t="s">
        <v>255</v>
      </c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6"/>
      <c r="Q14" s="75"/>
      <c r="R14" s="75"/>
      <c r="S14" s="82"/>
      <c r="T14" s="2"/>
      <c r="U14" s="2"/>
      <c r="V14" s="2"/>
      <c r="W14" s="2"/>
      <c r="X14" s="2"/>
      <c r="Y14" s="2"/>
    </row>
    <row r="15" spans="3:25" ht="35.1" customHeight="1">
      <c r="C15" s="6"/>
      <c r="D15" s="72"/>
      <c r="E15" s="334" t="s">
        <v>256</v>
      </c>
      <c r="F15" s="335"/>
      <c r="G15" s="335"/>
      <c r="H15" s="335"/>
      <c r="I15" s="335"/>
      <c r="J15" s="335"/>
      <c r="K15" s="335" t="s">
        <v>9</v>
      </c>
      <c r="L15" s="335"/>
      <c r="M15" s="335"/>
      <c r="N15" s="335"/>
      <c r="O15" s="335"/>
      <c r="P15" s="336"/>
      <c r="Q15" s="75"/>
      <c r="R15" s="75"/>
      <c r="S15" s="82"/>
      <c r="T15" s="2"/>
      <c r="U15" s="2"/>
      <c r="V15" s="2"/>
      <c r="W15" s="2"/>
      <c r="X15" s="2"/>
      <c r="Y15" s="2"/>
    </row>
    <row r="16" spans="3:25" ht="35.1" customHeight="1">
      <c r="C16" s="6"/>
      <c r="D16" s="72"/>
      <c r="E16" s="334" t="s">
        <v>257</v>
      </c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6"/>
      <c r="Q16" s="76"/>
      <c r="R16" s="76"/>
      <c r="S16" s="83"/>
      <c r="T16" s="5"/>
      <c r="U16" s="5"/>
      <c r="V16" s="5"/>
      <c r="W16" s="5"/>
      <c r="X16" s="5"/>
      <c r="Y16" s="5"/>
    </row>
    <row r="17" spans="1:25" ht="35.1" customHeight="1">
      <c r="C17" s="6"/>
      <c r="D17" s="72"/>
      <c r="E17" s="334" t="s">
        <v>258</v>
      </c>
      <c r="F17" s="335"/>
      <c r="G17" s="335"/>
      <c r="H17" s="335"/>
      <c r="I17" s="335"/>
      <c r="J17" s="335"/>
      <c r="K17" s="335"/>
      <c r="L17" s="335"/>
      <c r="M17" s="335"/>
      <c r="N17" s="335"/>
      <c r="O17" s="335"/>
      <c r="P17" s="336"/>
      <c r="Q17" s="75"/>
      <c r="R17" s="75"/>
      <c r="S17" s="84"/>
      <c r="T17" s="3"/>
      <c r="U17" s="3"/>
      <c r="V17" s="3"/>
      <c r="W17" s="3"/>
      <c r="X17" s="3"/>
      <c r="Y17" s="3"/>
    </row>
    <row r="18" spans="1:25" ht="35.1" customHeight="1">
      <c r="C18" s="6"/>
      <c r="D18" s="72"/>
      <c r="E18" s="346" t="s">
        <v>259</v>
      </c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6"/>
      <c r="Q18" s="75"/>
      <c r="R18" s="75"/>
      <c r="S18" s="82"/>
      <c r="T18" s="2"/>
      <c r="U18" s="2"/>
      <c r="V18" s="2"/>
      <c r="W18" s="2"/>
      <c r="X18" s="2"/>
      <c r="Y18" s="2"/>
    </row>
    <row r="19" spans="1:25" ht="35.1" customHeight="1">
      <c r="C19" s="6"/>
      <c r="D19" s="72"/>
      <c r="E19" s="334" t="s">
        <v>260</v>
      </c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6"/>
      <c r="Q19" s="75"/>
      <c r="R19" s="75"/>
      <c r="S19" s="84"/>
      <c r="T19" s="3"/>
      <c r="U19" s="3"/>
      <c r="V19" s="3"/>
      <c r="W19" s="3"/>
      <c r="X19" s="3"/>
      <c r="Y19" s="3"/>
    </row>
    <row r="20" spans="1:25" ht="35.1" customHeight="1">
      <c r="C20" s="6"/>
      <c r="D20" s="72"/>
      <c r="E20" s="334" t="s">
        <v>261</v>
      </c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6"/>
      <c r="Q20" s="75"/>
      <c r="R20" s="75"/>
      <c r="S20" s="84"/>
      <c r="T20" s="3"/>
      <c r="U20" s="3"/>
      <c r="V20" s="3"/>
      <c r="W20" s="3"/>
      <c r="X20" s="3"/>
      <c r="Y20" s="3"/>
    </row>
    <row r="21" spans="1:25" s="19" customFormat="1" ht="35.1" customHeight="1">
      <c r="A21" s="65"/>
      <c r="B21" s="65"/>
      <c r="C21" s="6"/>
      <c r="D21" s="72"/>
      <c r="E21" s="334" t="s">
        <v>262</v>
      </c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6"/>
      <c r="Q21" s="75"/>
      <c r="R21" s="75"/>
      <c r="S21" s="84"/>
      <c r="T21" s="3"/>
      <c r="U21" s="3"/>
      <c r="V21" s="3"/>
      <c r="W21" s="3"/>
      <c r="X21" s="3"/>
      <c r="Y21" s="3"/>
    </row>
    <row r="22" spans="1:25" s="19" customFormat="1" ht="34.5" customHeight="1">
      <c r="A22" s="65"/>
      <c r="B22" s="65"/>
      <c r="C22" s="6"/>
      <c r="D22" s="72"/>
      <c r="E22" s="334" t="s">
        <v>263</v>
      </c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6"/>
      <c r="Q22" s="75"/>
      <c r="R22" s="75"/>
      <c r="S22" s="84"/>
      <c r="T22" s="3"/>
      <c r="U22" s="3"/>
      <c r="V22" s="3"/>
      <c r="W22" s="3"/>
      <c r="X22" s="3"/>
      <c r="Y22" s="3"/>
    </row>
    <row r="23" spans="1:25" s="65" customFormat="1" ht="24.95" customHeight="1">
      <c r="C23" s="6"/>
      <c r="D23" s="72"/>
      <c r="E23" s="340" t="s">
        <v>264</v>
      </c>
      <c r="F23" s="341"/>
      <c r="G23" s="341"/>
      <c r="H23" s="341"/>
      <c r="I23" s="341"/>
      <c r="J23" s="341"/>
      <c r="K23" s="341"/>
      <c r="L23" s="341"/>
      <c r="M23" s="341"/>
      <c r="N23" s="341"/>
      <c r="O23" s="341"/>
      <c r="P23" s="342"/>
      <c r="Q23" s="75"/>
      <c r="R23" s="75"/>
      <c r="S23" s="84"/>
      <c r="T23" s="3"/>
      <c r="U23" s="3"/>
      <c r="V23" s="3"/>
      <c r="W23" s="3"/>
      <c r="X23" s="3"/>
      <c r="Y23" s="3"/>
    </row>
    <row r="24" spans="1:25" s="65" customFormat="1" ht="24.95" customHeight="1">
      <c r="C24" s="6"/>
      <c r="D24" s="72"/>
      <c r="E24" s="340" t="s">
        <v>265</v>
      </c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2"/>
      <c r="Q24" s="75"/>
      <c r="R24" s="75"/>
      <c r="S24" s="84"/>
      <c r="T24" s="3"/>
      <c r="U24" s="3"/>
      <c r="V24" s="3"/>
      <c r="W24" s="3"/>
      <c r="X24" s="3"/>
      <c r="Y24" s="3"/>
    </row>
    <row r="25" spans="1:25" s="65" customFormat="1" ht="24.95" customHeight="1">
      <c r="C25" s="6"/>
      <c r="D25" s="72"/>
      <c r="E25" s="340"/>
      <c r="F25" s="341"/>
      <c r="G25" s="341"/>
      <c r="H25" s="341"/>
      <c r="I25" s="341"/>
      <c r="J25" s="341"/>
      <c r="K25" s="341"/>
      <c r="L25" s="341"/>
      <c r="M25" s="341"/>
      <c r="N25" s="341"/>
      <c r="O25" s="341"/>
      <c r="P25" s="342"/>
      <c r="Q25" s="75"/>
      <c r="R25" s="75"/>
      <c r="S25" s="84"/>
      <c r="T25" s="3"/>
      <c r="U25" s="3"/>
      <c r="V25" s="3"/>
      <c r="W25" s="3"/>
      <c r="X25" s="3"/>
      <c r="Y25" s="3"/>
    </row>
    <row r="26" spans="1:25" s="85" customFormat="1" ht="60" customHeight="1">
      <c r="C26" s="92"/>
      <c r="D26" s="91"/>
      <c r="E26" s="343"/>
      <c r="F26" s="344"/>
      <c r="G26" s="344"/>
      <c r="H26" s="344"/>
      <c r="I26" s="344"/>
      <c r="J26" s="344"/>
      <c r="K26" s="344"/>
      <c r="L26" s="344"/>
      <c r="M26" s="344"/>
      <c r="N26" s="344"/>
      <c r="O26" s="344"/>
      <c r="P26" s="345"/>
      <c r="Q26" s="86"/>
      <c r="R26" s="86"/>
      <c r="S26" s="86"/>
      <c r="T26" s="87"/>
      <c r="U26" s="87"/>
      <c r="V26" s="87"/>
      <c r="W26" s="87"/>
      <c r="X26" s="87"/>
      <c r="Y26" s="87"/>
    </row>
  </sheetData>
  <mergeCells count="28">
    <mergeCell ref="E24:P24"/>
    <mergeCell ref="E25:P25"/>
    <mergeCell ref="E23:P23"/>
    <mergeCell ref="E26:P26"/>
    <mergeCell ref="E10:P10"/>
    <mergeCell ref="E11:P11"/>
    <mergeCell ref="E12:P12"/>
    <mergeCell ref="E13:P13"/>
    <mergeCell ref="E14:P14"/>
    <mergeCell ref="E15:P15"/>
    <mergeCell ref="E16:P16"/>
    <mergeCell ref="E17:P17"/>
    <mergeCell ref="E18:P18"/>
    <mergeCell ref="E19:P19"/>
    <mergeCell ref="E20:P20"/>
    <mergeCell ref="E21:P21"/>
    <mergeCell ref="E22:P22"/>
    <mergeCell ref="E7:J7"/>
    <mergeCell ref="K7:P7"/>
    <mergeCell ref="E8:J8"/>
    <mergeCell ref="K8:P8"/>
    <mergeCell ref="E9:P9"/>
    <mergeCell ref="D3:Q3"/>
    <mergeCell ref="D4:Q4"/>
    <mergeCell ref="E5:J5"/>
    <mergeCell ref="K5:P5"/>
    <mergeCell ref="E6:J6"/>
    <mergeCell ref="K6:P6"/>
  </mergeCells>
  <printOptions horizontalCentered="1"/>
  <pageMargins left="0.196850393700787" right="0.196850393700787" top="0.196850393700787" bottom="0.196850393700787" header="0" footer="0"/>
  <pageSetup scale="9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rightToLeft="1" view="pageBreakPreview" zoomScale="70" zoomScaleNormal="50" zoomScaleSheetLayoutView="70" workbookViewId="0">
      <selection activeCell="D12" sqref="D12:O12"/>
    </sheetView>
  </sheetViews>
  <sheetFormatPr defaultColWidth="9" defaultRowHeight="14.25"/>
  <cols>
    <col min="1" max="2" width="30.75" style="8" customWidth="1"/>
    <col min="3" max="3" width="3.75" style="8" customWidth="1"/>
    <col min="4" max="15" width="7.75" style="8" customWidth="1"/>
    <col min="16" max="16" width="3.75" style="8" customWidth="1"/>
    <col min="17" max="16384" width="9" style="8"/>
  </cols>
  <sheetData>
    <row r="1" spans="2:17" ht="30" customHeight="1"/>
    <row r="2" spans="2:17" ht="30" customHeight="1"/>
    <row r="3" spans="2:17" ht="24.95" customHeight="1">
      <c r="C3" s="329" t="str">
        <f>فهرست!$C$3</f>
        <v xml:space="preserve">گزارش ماهیانه  </v>
      </c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193"/>
    </row>
    <row r="4" spans="2:17" ht="24.95" customHeight="1">
      <c r="C4" s="329" t="s">
        <v>250</v>
      </c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</row>
    <row r="5" spans="2:17" ht="24.95" customHeight="1">
      <c r="C5" s="65"/>
      <c r="D5" s="323" t="str">
        <f>فهرست!D5</f>
        <v xml:space="preserve">کارفرما : </v>
      </c>
      <c r="E5" s="324"/>
      <c r="F5" s="324"/>
      <c r="G5" s="324"/>
      <c r="H5" s="324"/>
      <c r="I5" s="325"/>
      <c r="J5" s="323" t="str">
        <f>فهرست!J5</f>
        <v xml:space="preserve">شماره قرارداد :   </v>
      </c>
      <c r="K5" s="324"/>
      <c r="L5" s="324"/>
      <c r="M5" s="324"/>
      <c r="N5" s="324"/>
      <c r="O5" s="325"/>
      <c r="P5" s="68"/>
    </row>
    <row r="6" spans="2:17" ht="24.95" customHeight="1">
      <c r="C6" s="65"/>
      <c r="D6" s="323" t="str">
        <f>فهرست!D6</f>
        <v xml:space="preserve">مشاور : </v>
      </c>
      <c r="E6" s="324"/>
      <c r="F6" s="324"/>
      <c r="G6" s="324"/>
      <c r="H6" s="324"/>
      <c r="I6" s="325"/>
      <c r="J6" s="323" t="str">
        <f>فهرست!J6</f>
        <v xml:space="preserve">تاریخ قرارداد :      </v>
      </c>
      <c r="K6" s="324"/>
      <c r="L6" s="324"/>
      <c r="M6" s="324"/>
      <c r="N6" s="324"/>
      <c r="O6" s="325"/>
      <c r="P6" s="68"/>
    </row>
    <row r="7" spans="2:17" ht="24.95" customHeight="1">
      <c r="C7" s="65"/>
      <c r="D7" s="323" t="str">
        <f>فهرست!D7</f>
        <v xml:space="preserve">پیمانکار: </v>
      </c>
      <c r="E7" s="324"/>
      <c r="F7" s="324"/>
      <c r="G7" s="324"/>
      <c r="H7" s="324"/>
      <c r="I7" s="325"/>
      <c r="J7" s="323" t="str">
        <f>فهرست!J7</f>
        <v xml:space="preserve">تاریخ گزارش :  </v>
      </c>
      <c r="K7" s="324"/>
      <c r="L7" s="324"/>
      <c r="M7" s="324"/>
      <c r="N7" s="324"/>
      <c r="O7" s="325"/>
      <c r="P7" s="68"/>
    </row>
    <row r="8" spans="2:17" ht="24.95" customHeight="1">
      <c r="C8" s="65"/>
      <c r="D8" s="323" t="str">
        <f>فهرست!D8</f>
        <v>مکان : م</v>
      </c>
      <c r="E8" s="324"/>
      <c r="F8" s="324"/>
      <c r="G8" s="324"/>
      <c r="H8" s="324"/>
      <c r="I8" s="325"/>
      <c r="J8" s="323" t="str">
        <f>فهرست!J8</f>
        <v xml:space="preserve">شماره گزارش : </v>
      </c>
      <c r="K8" s="324"/>
      <c r="L8" s="324"/>
      <c r="M8" s="324"/>
      <c r="N8" s="324"/>
      <c r="O8" s="325"/>
      <c r="P8" s="68"/>
    </row>
    <row r="9" spans="2:17" ht="35.1" customHeight="1">
      <c r="B9" s="94"/>
      <c r="C9" s="97"/>
      <c r="D9" s="353"/>
      <c r="E9" s="354"/>
      <c r="F9" s="354"/>
      <c r="G9" s="354"/>
      <c r="H9" s="354"/>
      <c r="I9" s="354"/>
      <c r="J9" s="354"/>
      <c r="K9" s="354"/>
      <c r="L9" s="354"/>
      <c r="M9" s="354"/>
      <c r="N9" s="354"/>
      <c r="O9" s="355"/>
    </row>
    <row r="10" spans="2:17" ht="180" customHeight="1">
      <c r="B10" s="94"/>
      <c r="C10" s="97"/>
      <c r="D10" s="356" t="s">
        <v>120</v>
      </c>
      <c r="E10" s="357"/>
      <c r="F10" s="357"/>
      <c r="G10" s="357"/>
      <c r="H10" s="357"/>
      <c r="I10" s="357"/>
      <c r="J10" s="357"/>
      <c r="K10" s="357"/>
      <c r="L10" s="357"/>
      <c r="M10" s="357"/>
      <c r="N10" s="357"/>
      <c r="O10" s="358"/>
    </row>
    <row r="11" spans="2:17" ht="35.1" customHeight="1">
      <c r="B11" s="94"/>
      <c r="C11" s="98"/>
      <c r="D11" s="350"/>
      <c r="E11" s="351"/>
      <c r="F11" s="351"/>
      <c r="G11" s="351"/>
      <c r="H11" s="351"/>
      <c r="I11" s="351"/>
      <c r="J11" s="351"/>
      <c r="K11" s="351"/>
      <c r="L11" s="351"/>
      <c r="M11" s="351"/>
      <c r="N11" s="351"/>
      <c r="O11" s="352"/>
    </row>
    <row r="12" spans="2:17" ht="409.5" customHeight="1">
      <c r="B12" s="94"/>
      <c r="C12" s="97"/>
      <c r="D12" s="347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9"/>
    </row>
    <row r="13" spans="2:17" ht="30" customHeight="1">
      <c r="B13" s="94"/>
      <c r="C13" s="95"/>
      <c r="D13" s="10"/>
      <c r="E13" s="10"/>
      <c r="F13" s="10"/>
      <c r="G13" s="10"/>
      <c r="H13" s="7"/>
      <c r="I13" s="7"/>
      <c r="J13" s="9"/>
      <c r="K13" s="93"/>
    </row>
    <row r="14" spans="2:17">
      <c r="C14" s="94"/>
      <c r="D14" s="94"/>
      <c r="E14" s="94"/>
      <c r="F14" s="94"/>
      <c r="G14" s="94"/>
      <c r="H14" s="94"/>
      <c r="I14" s="94"/>
      <c r="J14" s="94"/>
      <c r="K14" s="94"/>
    </row>
  </sheetData>
  <mergeCells count="14">
    <mergeCell ref="C3:P3"/>
    <mergeCell ref="D12:O12"/>
    <mergeCell ref="C4:P4"/>
    <mergeCell ref="D5:I5"/>
    <mergeCell ref="J5:O5"/>
    <mergeCell ref="D6:I6"/>
    <mergeCell ref="J6:O6"/>
    <mergeCell ref="D7:I7"/>
    <mergeCell ref="J7:O7"/>
    <mergeCell ref="D8:I8"/>
    <mergeCell ref="J8:O8"/>
    <mergeCell ref="D11:O11"/>
    <mergeCell ref="D9:O9"/>
    <mergeCell ref="D10:O10"/>
  </mergeCells>
  <printOptions horizontalCentered="1"/>
  <pageMargins left="0.196850393700787" right="0.196850393700787" top="0.196850393700787" bottom="0.196850393700787" header="0" footer="0"/>
  <pageSetup paperSize="9" scale="9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rightToLeft="1" view="pageBreakPreview" topLeftCell="B16" zoomScaleNormal="85" zoomScaleSheetLayoutView="100" workbookViewId="0">
      <selection activeCell="H10" sqref="E10:H27"/>
    </sheetView>
  </sheetViews>
  <sheetFormatPr defaultRowHeight="14.25"/>
  <cols>
    <col min="1" max="2" width="20.75" style="62" customWidth="1"/>
    <col min="3" max="3" width="2.75" style="62" customWidth="1"/>
    <col min="4" max="13" width="8.625" customWidth="1"/>
    <col min="14" max="14" width="2.75" customWidth="1"/>
  </cols>
  <sheetData>
    <row r="1" spans="3:16" s="62" customFormat="1" ht="50.1" customHeight="1"/>
    <row r="2" spans="3:16" ht="24.95" customHeight="1">
      <c r="C2" s="368" t="str">
        <f>فهرست!$C$3</f>
        <v xml:space="preserve">گزارش ماهیانه  </v>
      </c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</row>
    <row r="3" spans="3:16" ht="24.95" customHeight="1">
      <c r="C3" s="368" t="s">
        <v>250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3:16" ht="24.95" customHeight="1">
      <c r="D4" s="305" t="str">
        <f>فهرست!D5</f>
        <v xml:space="preserve">کارفرما : </v>
      </c>
      <c r="E4" s="306"/>
      <c r="F4" s="306"/>
      <c r="G4" s="306"/>
      <c r="H4" s="306"/>
      <c r="I4" s="326" t="str">
        <f>فهرست!J5</f>
        <v xml:space="preserve">شماره قرارداد :   </v>
      </c>
      <c r="J4" s="327"/>
      <c r="K4" s="327"/>
      <c r="L4" s="327"/>
      <c r="M4" s="328"/>
    </row>
    <row r="5" spans="3:16" ht="24.95" customHeight="1">
      <c r="D5" s="305" t="str">
        <f>فهرست!D6</f>
        <v xml:space="preserve">مشاور : </v>
      </c>
      <c r="E5" s="306"/>
      <c r="F5" s="306"/>
      <c r="G5" s="306"/>
      <c r="H5" s="306"/>
      <c r="I5" s="326" t="str">
        <f>فهرست!J6</f>
        <v xml:space="preserve">تاریخ قرارداد :      </v>
      </c>
      <c r="J5" s="327"/>
      <c r="K5" s="327"/>
      <c r="L5" s="327"/>
      <c r="M5" s="328"/>
    </row>
    <row r="6" spans="3:16" s="62" customFormat="1" ht="24.95" customHeight="1">
      <c r="D6" s="305" t="str">
        <f>فهرست!D7</f>
        <v xml:space="preserve">پیمانکار: </v>
      </c>
      <c r="E6" s="306"/>
      <c r="F6" s="306"/>
      <c r="G6" s="306"/>
      <c r="H6" s="307"/>
      <c r="I6" s="326" t="str">
        <f>فهرست!J7</f>
        <v xml:space="preserve">تاریخ گزارش :  </v>
      </c>
      <c r="J6" s="327"/>
      <c r="K6" s="327"/>
      <c r="L6" s="327"/>
      <c r="M6" s="328"/>
    </row>
    <row r="7" spans="3:16" s="62" customFormat="1" ht="24.95" customHeight="1">
      <c r="D7" s="305" t="str">
        <f>فهرست!D8</f>
        <v>مکان : م</v>
      </c>
      <c r="E7" s="306"/>
      <c r="F7" s="306"/>
      <c r="G7" s="306"/>
      <c r="H7" s="307"/>
      <c r="I7" s="326" t="str">
        <f>فهرست!J8</f>
        <v xml:space="preserve">شماره گزارش : </v>
      </c>
      <c r="J7" s="327"/>
      <c r="K7" s="327"/>
      <c r="L7" s="327"/>
      <c r="M7" s="327"/>
      <c r="N7" s="118"/>
    </row>
    <row r="8" spans="3:16" ht="35.1" customHeight="1">
      <c r="D8" s="369" t="s">
        <v>16</v>
      </c>
      <c r="E8" s="370"/>
      <c r="F8" s="370"/>
      <c r="G8" s="370"/>
      <c r="H8" s="370"/>
      <c r="I8" s="370"/>
      <c r="J8" s="370"/>
      <c r="K8" s="370"/>
      <c r="L8" s="370"/>
      <c r="M8" s="369"/>
    </row>
    <row r="9" spans="3:16" ht="27.95" customHeight="1">
      <c r="D9" s="303"/>
      <c r="E9" s="371" t="s">
        <v>224</v>
      </c>
      <c r="F9" s="372"/>
      <c r="G9" s="373"/>
      <c r="H9" s="309" t="str">
        <f>L9</f>
        <v>مقادیر انجام شده</v>
      </c>
      <c r="I9" s="371" t="s">
        <v>224</v>
      </c>
      <c r="J9" s="372"/>
      <c r="K9" s="373"/>
      <c r="L9" s="309" t="s">
        <v>266</v>
      </c>
      <c r="M9" s="374"/>
      <c r="N9" s="118"/>
    </row>
    <row r="10" spans="3:16" ht="30" customHeight="1">
      <c r="D10" s="302"/>
      <c r="E10" s="359"/>
      <c r="F10" s="360"/>
      <c r="G10" s="364"/>
      <c r="H10" s="308"/>
      <c r="I10" s="359"/>
      <c r="J10" s="360"/>
      <c r="K10" s="360"/>
      <c r="L10" s="308"/>
      <c r="M10" s="374"/>
      <c r="N10" s="118"/>
      <c r="P10" s="171"/>
    </row>
    <row r="11" spans="3:16" s="65" customFormat="1" ht="30" customHeight="1">
      <c r="D11" s="301"/>
      <c r="E11" s="359"/>
      <c r="F11" s="360"/>
      <c r="G11" s="360"/>
      <c r="H11" s="308"/>
      <c r="I11" s="359"/>
      <c r="J11" s="360"/>
      <c r="K11" s="360"/>
      <c r="L11" s="308"/>
      <c r="M11" s="374"/>
      <c r="N11" s="118"/>
      <c r="P11" s="171"/>
    </row>
    <row r="12" spans="3:16" ht="30" customHeight="1">
      <c r="D12" s="301"/>
      <c r="E12" s="359"/>
      <c r="F12" s="360"/>
      <c r="G12" s="360"/>
      <c r="H12" s="308"/>
      <c r="I12" s="359"/>
      <c r="J12" s="360"/>
      <c r="K12" s="360"/>
      <c r="L12" s="308"/>
      <c r="M12" s="374"/>
      <c r="N12" s="118"/>
    </row>
    <row r="13" spans="3:16" ht="30" customHeight="1">
      <c r="D13" s="301"/>
      <c r="E13" s="359"/>
      <c r="F13" s="360"/>
      <c r="G13" s="360"/>
      <c r="H13" s="304"/>
      <c r="I13" s="361"/>
      <c r="J13" s="362"/>
      <c r="K13" s="363"/>
      <c r="L13" s="308"/>
      <c r="M13" s="374"/>
      <c r="N13" s="118"/>
    </row>
    <row r="14" spans="3:16" ht="30" customHeight="1">
      <c r="D14" s="301"/>
      <c r="E14" s="359"/>
      <c r="F14" s="360"/>
      <c r="G14" s="360"/>
      <c r="H14" s="308"/>
      <c r="I14" s="361"/>
      <c r="J14" s="362"/>
      <c r="K14" s="363"/>
      <c r="L14" s="304"/>
      <c r="M14" s="374"/>
      <c r="N14" s="118"/>
    </row>
    <row r="15" spans="3:16" ht="30" customHeight="1">
      <c r="D15" s="302"/>
      <c r="E15" s="359"/>
      <c r="F15" s="360"/>
      <c r="G15" s="360"/>
      <c r="H15" s="308"/>
      <c r="I15" s="365"/>
      <c r="J15" s="366"/>
      <c r="K15" s="367"/>
      <c r="L15" s="304"/>
      <c r="M15" s="374"/>
      <c r="N15" s="118"/>
    </row>
    <row r="16" spans="3:16" ht="30" customHeight="1">
      <c r="D16" s="301"/>
      <c r="E16" s="359"/>
      <c r="F16" s="360"/>
      <c r="G16" s="360"/>
      <c r="H16" s="308"/>
      <c r="I16" s="361"/>
      <c r="J16" s="362"/>
      <c r="K16" s="363"/>
      <c r="L16" s="308"/>
      <c r="M16" s="374"/>
      <c r="N16" s="118"/>
    </row>
    <row r="17" spans="4:14" ht="30" customHeight="1">
      <c r="D17" s="301"/>
      <c r="E17" s="359"/>
      <c r="F17" s="360"/>
      <c r="G17" s="360"/>
      <c r="H17" s="308"/>
      <c r="I17" s="361"/>
      <c r="J17" s="362"/>
      <c r="K17" s="363"/>
      <c r="L17" s="308"/>
      <c r="M17" s="374"/>
      <c r="N17" s="118"/>
    </row>
    <row r="18" spans="4:14" ht="30" customHeight="1">
      <c r="D18" s="301"/>
      <c r="E18" s="359"/>
      <c r="F18" s="360"/>
      <c r="G18" s="360"/>
      <c r="H18" s="308"/>
      <c r="I18" s="361"/>
      <c r="J18" s="362"/>
      <c r="K18" s="363"/>
      <c r="L18" s="308"/>
      <c r="M18" s="374"/>
      <c r="N18" s="118"/>
    </row>
    <row r="19" spans="4:14" ht="30" customHeight="1">
      <c r="D19" s="301"/>
      <c r="E19" s="375"/>
      <c r="F19" s="376"/>
      <c r="G19" s="376"/>
      <c r="H19" s="308"/>
      <c r="I19" s="361"/>
      <c r="J19" s="362"/>
      <c r="K19" s="363"/>
      <c r="L19" s="308"/>
      <c r="M19" s="374"/>
      <c r="N19" s="118"/>
    </row>
    <row r="20" spans="4:14" s="62" customFormat="1" ht="30" customHeight="1">
      <c r="D20" s="301"/>
      <c r="E20" s="359"/>
      <c r="F20" s="360"/>
      <c r="G20" s="360"/>
      <c r="H20" s="308"/>
      <c r="I20" s="361"/>
      <c r="J20" s="362"/>
      <c r="K20" s="363"/>
      <c r="L20" s="308"/>
      <c r="M20" s="374"/>
      <c r="N20" s="118"/>
    </row>
    <row r="21" spans="4:14" s="62" customFormat="1" ht="30" customHeight="1">
      <c r="D21" s="301"/>
      <c r="E21" s="359"/>
      <c r="F21" s="360"/>
      <c r="G21" s="360"/>
      <c r="H21" s="308"/>
      <c r="I21" s="361"/>
      <c r="J21" s="362"/>
      <c r="K21" s="363"/>
      <c r="L21" s="308"/>
      <c r="M21" s="374"/>
      <c r="N21" s="118"/>
    </row>
    <row r="22" spans="4:14" s="65" customFormat="1" ht="30" customHeight="1">
      <c r="D22" s="301"/>
      <c r="E22" s="359"/>
      <c r="F22" s="360"/>
      <c r="G22" s="360"/>
      <c r="H22" s="308"/>
      <c r="I22" s="361"/>
      <c r="J22" s="362"/>
      <c r="K22" s="363"/>
      <c r="L22" s="308"/>
      <c r="M22" s="374"/>
      <c r="N22" s="118"/>
    </row>
    <row r="23" spans="4:14" s="65" customFormat="1" ht="30" customHeight="1">
      <c r="D23" s="301"/>
      <c r="E23" s="359"/>
      <c r="F23" s="360"/>
      <c r="G23" s="360"/>
      <c r="H23" s="308"/>
      <c r="I23" s="361"/>
      <c r="J23" s="362"/>
      <c r="K23" s="363"/>
      <c r="L23" s="308"/>
      <c r="M23" s="374"/>
      <c r="N23" s="118"/>
    </row>
    <row r="24" spans="4:14" s="62" customFormat="1" ht="30" customHeight="1">
      <c r="D24" s="301"/>
      <c r="E24" s="359"/>
      <c r="F24" s="360"/>
      <c r="G24" s="360"/>
      <c r="H24" s="308"/>
      <c r="I24" s="361"/>
      <c r="J24" s="362"/>
      <c r="K24" s="363"/>
      <c r="L24" s="308"/>
      <c r="M24" s="374"/>
      <c r="N24" s="118"/>
    </row>
    <row r="25" spans="4:14" s="62" customFormat="1" ht="30" customHeight="1">
      <c r="D25" s="302"/>
      <c r="E25" s="359"/>
      <c r="F25" s="360"/>
      <c r="G25" s="360"/>
      <c r="H25" s="308"/>
      <c r="I25" s="361"/>
      <c r="J25" s="362"/>
      <c r="K25" s="363"/>
      <c r="L25" s="308"/>
      <c r="M25" s="374"/>
      <c r="N25" s="118"/>
    </row>
    <row r="26" spans="4:14" s="62" customFormat="1" ht="30" customHeight="1">
      <c r="D26" s="301"/>
      <c r="E26" s="359"/>
      <c r="F26" s="360"/>
      <c r="G26" s="360"/>
      <c r="H26" s="308"/>
      <c r="I26" s="361"/>
      <c r="J26" s="362"/>
      <c r="K26" s="363"/>
      <c r="L26" s="308"/>
      <c r="M26" s="374"/>
      <c r="N26" s="118"/>
    </row>
    <row r="27" spans="4:14" s="62" customFormat="1" ht="30" customHeight="1">
      <c r="D27" s="301"/>
      <c r="E27" s="359"/>
      <c r="F27" s="360"/>
      <c r="G27" s="360"/>
      <c r="H27" s="308"/>
      <c r="I27" s="361"/>
      <c r="J27" s="362"/>
      <c r="K27" s="363"/>
      <c r="L27" s="308"/>
      <c r="M27" s="374"/>
      <c r="N27" s="118"/>
    </row>
    <row r="28" spans="4:14" ht="18" customHeight="1">
      <c r="D28" s="312"/>
      <c r="E28" s="311"/>
      <c r="F28" s="311"/>
      <c r="G28" s="311"/>
      <c r="I28" s="311"/>
      <c r="L28" s="311"/>
      <c r="M28" s="165"/>
    </row>
    <row r="29" spans="4:14" ht="5.0999999999999996" customHeight="1">
      <c r="H29" s="310"/>
      <c r="J29" s="310"/>
      <c r="K29" s="310"/>
    </row>
  </sheetData>
  <mergeCells count="46">
    <mergeCell ref="C2:N2"/>
    <mergeCell ref="C3:N3"/>
    <mergeCell ref="D8:M8"/>
    <mergeCell ref="I16:K16"/>
    <mergeCell ref="I17:K17"/>
    <mergeCell ref="E9:G9"/>
    <mergeCell ref="I9:K9"/>
    <mergeCell ref="I7:M7"/>
    <mergeCell ref="I4:M4"/>
    <mergeCell ref="I5:M5"/>
    <mergeCell ref="I6:M6"/>
    <mergeCell ref="M9:M27"/>
    <mergeCell ref="E27:G27"/>
    <mergeCell ref="E18:G18"/>
    <mergeCell ref="E19:G19"/>
    <mergeCell ref="E20:G20"/>
    <mergeCell ref="I15:K15"/>
    <mergeCell ref="E14:G14"/>
    <mergeCell ref="E15:G15"/>
    <mergeCell ref="E16:G16"/>
    <mergeCell ref="E21:G21"/>
    <mergeCell ref="I14:K14"/>
    <mergeCell ref="E17:G17"/>
    <mergeCell ref="E10:G10"/>
    <mergeCell ref="E11:G11"/>
    <mergeCell ref="E12:G12"/>
    <mergeCell ref="E13:G13"/>
    <mergeCell ref="I10:K10"/>
    <mergeCell ref="I11:K11"/>
    <mergeCell ref="I12:K12"/>
    <mergeCell ref="I13:K13"/>
    <mergeCell ref="I27:K27"/>
    <mergeCell ref="I20:K20"/>
    <mergeCell ref="I21:K21"/>
    <mergeCell ref="I22:K22"/>
    <mergeCell ref="I23:K23"/>
    <mergeCell ref="I24:K24"/>
    <mergeCell ref="E26:G26"/>
    <mergeCell ref="I18:K18"/>
    <mergeCell ref="I19:K19"/>
    <mergeCell ref="E22:G22"/>
    <mergeCell ref="E23:G23"/>
    <mergeCell ref="E24:G24"/>
    <mergeCell ref="E25:G25"/>
    <mergeCell ref="I25:K25"/>
    <mergeCell ref="I26:K26"/>
  </mergeCells>
  <printOptions horizontalCentered="1"/>
  <pageMargins left="0.196850393700787" right="0.196850393700787" top="0.196850393700787" bottom="0.196850393700787" header="0" footer="0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6"/>
  <sheetViews>
    <sheetView rightToLeft="1" view="pageBreakPreview" topLeftCell="C13" zoomScale="85" zoomScaleSheetLayoutView="85" workbookViewId="0">
      <selection activeCell="I25" sqref="I25:N25"/>
    </sheetView>
  </sheetViews>
  <sheetFormatPr defaultRowHeight="14.25"/>
  <cols>
    <col min="1" max="2" width="30.75" style="65" customWidth="1"/>
    <col min="3" max="3" width="2.75" customWidth="1"/>
    <col min="4" max="4" width="6.75" customWidth="1"/>
    <col min="5" max="5" width="7.375" customWidth="1"/>
    <col min="6" max="6" width="9" customWidth="1"/>
    <col min="7" max="7" width="8.375" customWidth="1"/>
    <col min="8" max="8" width="8.125" customWidth="1"/>
    <col min="9" max="13" width="6.75" customWidth="1"/>
    <col min="14" max="16" width="6.75" style="55" customWidth="1"/>
    <col min="17" max="17" width="2.75" customWidth="1"/>
    <col min="20" max="20" width="17.75" hidden="1" customWidth="1"/>
    <col min="21" max="21" width="14.25" hidden="1" customWidth="1"/>
    <col min="22" max="22" width="13.75" hidden="1" customWidth="1"/>
    <col min="23" max="23" width="9.125" hidden="1" customWidth="1"/>
  </cols>
  <sheetData>
    <row r="1" spans="1:23" s="65" customFormat="1" ht="30" customHeight="1">
      <c r="N1" s="55"/>
      <c r="O1" s="55"/>
      <c r="P1" s="55"/>
    </row>
    <row r="2" spans="1:23" s="65" customFormat="1" ht="30" customHeight="1">
      <c r="N2" s="55"/>
      <c r="O2" s="55"/>
      <c r="P2" s="55"/>
    </row>
    <row r="3" spans="1:23" ht="24.95" customHeight="1">
      <c r="C3" s="368" t="str">
        <f>فهرست!$C$3</f>
        <v xml:space="preserve">گزارش ماهیانه  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</row>
    <row r="4" spans="1:23" s="65" customFormat="1" ht="24.95" customHeight="1">
      <c r="C4" s="368" t="s">
        <v>250</v>
      </c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</row>
    <row r="5" spans="1:23" s="65" customFormat="1" ht="24.95" customHeight="1">
      <c r="D5" s="323" t="str">
        <f>مشخصات!E5</f>
        <v xml:space="preserve">کارفرما : </v>
      </c>
      <c r="E5" s="324"/>
      <c r="F5" s="324"/>
      <c r="G5" s="324"/>
      <c r="H5" s="324"/>
      <c r="I5" s="325"/>
      <c r="J5" s="326" t="str">
        <f>مشخصات!K5</f>
        <v xml:space="preserve">شماره قرارداد :   </v>
      </c>
      <c r="K5" s="327"/>
      <c r="L5" s="327"/>
      <c r="M5" s="327"/>
      <c r="N5" s="327"/>
      <c r="O5" s="327"/>
      <c r="P5" s="328"/>
      <c r="T5" s="184"/>
      <c r="U5" s="203"/>
      <c r="V5" s="205" t="s">
        <v>148</v>
      </c>
    </row>
    <row r="6" spans="1:23" s="65" customFormat="1" ht="24.95" customHeight="1">
      <c r="D6" s="323" t="str">
        <f>مشخصات!E6</f>
        <v xml:space="preserve">مشاور : </v>
      </c>
      <c r="E6" s="324"/>
      <c r="F6" s="324"/>
      <c r="G6" s="324"/>
      <c r="H6" s="324"/>
      <c r="I6" s="325"/>
      <c r="J6" s="326" t="str">
        <f>مشخصات!K6</f>
        <v xml:space="preserve">تاریخ قرارداد :      </v>
      </c>
      <c r="K6" s="327"/>
      <c r="L6" s="327"/>
      <c r="M6" s="327"/>
      <c r="N6" s="327"/>
      <c r="O6" s="327"/>
      <c r="P6" s="328"/>
      <c r="T6" s="184"/>
      <c r="U6" s="204" t="s">
        <v>18</v>
      </c>
      <c r="V6" s="206" t="s">
        <v>149</v>
      </c>
      <c r="W6" s="65" t="e">
        <f ca="1">[1]!j_diff($V$5,V6)</f>
        <v>#NAME?</v>
      </c>
    </row>
    <row r="7" spans="1:23" ht="24.95" customHeight="1">
      <c r="C7" s="65"/>
      <c r="D7" s="323" t="str">
        <f>مشخصات!E7</f>
        <v xml:space="preserve">پیمانکار: </v>
      </c>
      <c r="E7" s="324"/>
      <c r="F7" s="324"/>
      <c r="G7" s="324"/>
      <c r="H7" s="324"/>
      <c r="I7" s="325"/>
      <c r="J7" s="326" t="str">
        <f>مشخصات!K7</f>
        <v xml:space="preserve">تاریخ گزارش :  </v>
      </c>
      <c r="K7" s="327"/>
      <c r="L7" s="327"/>
      <c r="M7" s="327"/>
      <c r="N7" s="327"/>
      <c r="O7" s="327"/>
      <c r="P7" s="328"/>
      <c r="Q7" s="65"/>
      <c r="T7" s="184"/>
      <c r="U7" s="204" t="s">
        <v>58</v>
      </c>
      <c r="V7" s="206" t="s">
        <v>150</v>
      </c>
      <c r="W7" s="65" t="e">
        <f ca="1">[1]!j_diff($V$5,V7)</f>
        <v>#NAME?</v>
      </c>
    </row>
    <row r="8" spans="1:23" ht="24.95" customHeight="1">
      <c r="C8" s="65"/>
      <c r="D8" s="323" t="str">
        <f>مشخصات!E8</f>
        <v>مکان : م</v>
      </c>
      <c r="E8" s="324"/>
      <c r="F8" s="324"/>
      <c r="G8" s="324"/>
      <c r="H8" s="324"/>
      <c r="I8" s="325"/>
      <c r="J8" s="326" t="str">
        <f>مشخصات!K8</f>
        <v xml:space="preserve">شماره گزارش : </v>
      </c>
      <c r="K8" s="327"/>
      <c r="L8" s="327"/>
      <c r="M8" s="327"/>
      <c r="N8" s="327"/>
      <c r="O8" s="327"/>
      <c r="P8" s="328"/>
      <c r="Q8" s="65"/>
      <c r="T8" s="184"/>
      <c r="U8" s="204" t="s">
        <v>59</v>
      </c>
      <c r="V8" s="206" t="s">
        <v>151</v>
      </c>
      <c r="W8" s="65" t="e">
        <f ca="1">[1]!j_diff($V$5,V8)</f>
        <v>#NAME?</v>
      </c>
    </row>
    <row r="9" spans="1:23" ht="35.1" customHeight="1">
      <c r="B9" s="6"/>
      <c r="C9" s="112" t="s">
        <v>121</v>
      </c>
      <c r="D9" s="397" t="s">
        <v>130</v>
      </c>
      <c r="E9" s="398"/>
      <c r="F9" s="398"/>
      <c r="G9" s="398"/>
      <c r="H9" s="398"/>
      <c r="I9" s="240"/>
      <c r="J9" s="378" t="e">
        <f>VLOOKUP(جلد!C11,T12:U25,2,FALSE)</f>
        <v>#N/A</v>
      </c>
      <c r="K9" s="378"/>
      <c r="L9" s="378"/>
      <c r="M9" s="241"/>
      <c r="N9" s="241"/>
      <c r="O9" s="241"/>
      <c r="P9" s="242"/>
      <c r="T9" s="184"/>
      <c r="U9" s="204" t="s">
        <v>76</v>
      </c>
      <c r="V9" s="206" t="s">
        <v>152</v>
      </c>
      <c r="W9" s="65" t="e">
        <f ca="1">[1]!j_diff($V$5,V9)</f>
        <v>#NAME?</v>
      </c>
    </row>
    <row r="10" spans="1:23" s="65" customFormat="1" ht="35.1" customHeight="1">
      <c r="B10" s="6"/>
      <c r="C10" s="112"/>
      <c r="D10" s="385"/>
      <c r="E10" s="386"/>
      <c r="F10" s="386"/>
      <c r="G10" s="386"/>
      <c r="H10" s="386"/>
      <c r="I10" s="386"/>
      <c r="J10" s="386"/>
      <c r="K10" s="386"/>
      <c r="L10" s="386"/>
      <c r="M10" s="386"/>
      <c r="N10" s="386"/>
      <c r="O10" s="386"/>
      <c r="P10" s="387"/>
      <c r="T10" s="184"/>
      <c r="U10" s="204" t="s">
        <v>77</v>
      </c>
      <c r="V10" s="206" t="s">
        <v>153</v>
      </c>
      <c r="W10" s="65" t="e">
        <f ca="1">[1]!j_diff($V$5,V10)</f>
        <v>#NAME?</v>
      </c>
    </row>
    <row r="11" spans="1:23" ht="35.1" customHeight="1">
      <c r="B11" s="6"/>
      <c r="C11" s="176" t="s">
        <v>121</v>
      </c>
      <c r="D11" s="394" t="s">
        <v>131</v>
      </c>
      <c r="E11" s="395"/>
      <c r="F11" s="395"/>
      <c r="G11" s="395"/>
      <c r="H11" s="395"/>
      <c r="I11" s="395"/>
      <c r="J11" s="395"/>
      <c r="K11" s="395"/>
      <c r="L11" s="395"/>
      <c r="M11" s="395"/>
      <c r="N11" s="395"/>
      <c r="O11" s="395"/>
      <c r="P11" s="396"/>
      <c r="T11" s="184"/>
      <c r="U11" s="204" t="s">
        <v>78</v>
      </c>
      <c r="V11" s="206" t="s">
        <v>154</v>
      </c>
      <c r="W11" s="65" t="e">
        <f ca="1">[1]!j_diff($V$5,V11)</f>
        <v>#NAME?</v>
      </c>
    </row>
    <row r="12" spans="1:23" ht="65.25" customHeight="1">
      <c r="B12" s="6"/>
      <c r="C12" s="177"/>
      <c r="D12" s="228" t="s">
        <v>10</v>
      </c>
      <c r="E12" s="227" t="s">
        <v>105</v>
      </c>
      <c r="F12" s="239" t="s">
        <v>172</v>
      </c>
      <c r="G12" s="227" t="s">
        <v>104</v>
      </c>
      <c r="H12" s="239" t="s">
        <v>173</v>
      </c>
      <c r="I12" s="419" t="s">
        <v>174</v>
      </c>
      <c r="J12" s="420"/>
      <c r="K12" s="419" t="s">
        <v>175</v>
      </c>
      <c r="L12" s="420"/>
      <c r="M12" s="419" t="s">
        <v>176</v>
      </c>
      <c r="N12" s="420"/>
      <c r="O12" s="419" t="s">
        <v>175</v>
      </c>
      <c r="P12" s="420"/>
      <c r="T12" s="65" t="s">
        <v>136</v>
      </c>
      <c r="U12" s="204" t="s">
        <v>79</v>
      </c>
      <c r="V12" s="206" t="s">
        <v>155</v>
      </c>
      <c r="W12" s="65" t="e">
        <f ca="1">[1]!j_diff($V$5,V12)</f>
        <v>#NAME?</v>
      </c>
    </row>
    <row r="13" spans="1:23" ht="35.1" customHeight="1">
      <c r="B13" s="6"/>
      <c r="C13" s="177"/>
      <c r="D13" s="11" t="s">
        <v>17</v>
      </c>
      <c r="E13" s="276" t="s">
        <v>208</v>
      </c>
      <c r="F13" s="238" t="e">
        <f>VLOOKUP($J$9,'اطلاعات جداول'!$B$13:$N$18,8,FALSE)</f>
        <v>#N/A</v>
      </c>
      <c r="G13" s="276" t="s">
        <v>208</v>
      </c>
      <c r="H13" s="238" t="e">
        <f>VLOOKUP($J$9,'اطلاعات جداول'!$B$13:$N$18,11,FALSE)</f>
        <v>#N/A</v>
      </c>
      <c r="I13" s="421" t="e">
        <f>VLOOKUP($J$9,'اطلاعات جداول'!$B$13:$N$18,5,FALSE)</f>
        <v>#N/A</v>
      </c>
      <c r="J13" s="422"/>
      <c r="K13" s="421" t="e">
        <f>VLOOKUP($J$9,'اطلاعات جداول'!$B$13:$N$18,2,FALSE)</f>
        <v>#N/A</v>
      </c>
      <c r="L13" s="422"/>
      <c r="M13" s="392" t="s">
        <v>208</v>
      </c>
      <c r="N13" s="393"/>
      <c r="O13" s="421" t="e">
        <f>VLOOKUP($J$9,'اطلاعات جداول'!$B$14:$N$18,2,FALSE)</f>
        <v>#N/A</v>
      </c>
      <c r="P13" s="422"/>
      <c r="T13" s="65" t="s">
        <v>178</v>
      </c>
      <c r="U13" s="204" t="s">
        <v>80</v>
      </c>
      <c r="V13" s="206" t="s">
        <v>156</v>
      </c>
      <c r="W13" s="65" t="e">
        <f ca="1">[1]!j_diff($V$5,V13)</f>
        <v>#NAME?</v>
      </c>
    </row>
    <row r="14" spans="1:23" ht="35.1" customHeight="1">
      <c r="B14" s="6"/>
      <c r="C14" s="177"/>
      <c r="D14" s="118"/>
      <c r="E14" s="14"/>
      <c r="F14" s="14"/>
      <c r="G14" s="180"/>
      <c r="H14" s="180"/>
      <c r="I14" s="379" t="s">
        <v>168</v>
      </c>
      <c r="J14" s="379"/>
      <c r="K14" s="379"/>
      <c r="L14" s="379"/>
      <c r="M14" s="388" t="s">
        <v>208</v>
      </c>
      <c r="N14" s="389"/>
      <c r="O14" s="388" t="s">
        <v>208</v>
      </c>
      <c r="P14" s="389"/>
      <c r="T14" s="65" t="s">
        <v>179</v>
      </c>
      <c r="U14" s="204" t="s">
        <v>81</v>
      </c>
      <c r="V14" s="206" t="s">
        <v>157</v>
      </c>
      <c r="W14" s="65" t="e">
        <f ca="1">[1]!j_diff($V$5,V14)</f>
        <v>#NAME?</v>
      </c>
    </row>
    <row r="15" spans="1:23" s="46" customFormat="1" ht="35.1" customHeight="1">
      <c r="A15" s="65"/>
      <c r="B15" s="6"/>
      <c r="C15" s="177"/>
      <c r="D15" s="118"/>
      <c r="E15" s="14"/>
      <c r="F15" s="14"/>
      <c r="G15" s="179"/>
      <c r="H15" s="179"/>
      <c r="I15" s="380" t="s">
        <v>169</v>
      </c>
      <c r="J15" s="380"/>
      <c r="K15" s="380"/>
      <c r="L15" s="380"/>
      <c r="M15" s="390" t="s">
        <v>208</v>
      </c>
      <c r="N15" s="391"/>
      <c r="O15" s="390" t="s">
        <v>208</v>
      </c>
      <c r="P15" s="391"/>
      <c r="T15" s="65" t="s">
        <v>180</v>
      </c>
      <c r="U15" s="204" t="s">
        <v>82</v>
      </c>
      <c r="V15" s="206" t="s">
        <v>158</v>
      </c>
      <c r="W15" s="65" t="e">
        <f ca="1">[1]!j_diff($V$5,V15)</f>
        <v>#NAME?</v>
      </c>
    </row>
    <row r="16" spans="1:23" s="65" customFormat="1" ht="35.1" customHeight="1">
      <c r="B16" s="6"/>
      <c r="C16" s="177"/>
      <c r="D16" s="236"/>
      <c r="E16" s="237"/>
      <c r="F16" s="237"/>
      <c r="G16" s="237"/>
      <c r="H16" s="237"/>
      <c r="I16" s="381" t="s">
        <v>170</v>
      </c>
      <c r="J16" s="381"/>
      <c r="K16" s="381"/>
      <c r="L16" s="381"/>
      <c r="M16" s="382" t="e">
        <f>IF($I$13="","",IF($F$13&gt;$I$13,$F$13-$I$13,0))</f>
        <v>#N/A</v>
      </c>
      <c r="N16" s="383"/>
      <c r="O16" s="382" t="e">
        <f>IF(H13&gt;K13,H13-K13,0)</f>
        <v>#N/A</v>
      </c>
      <c r="P16" s="383"/>
      <c r="T16" s="65" t="s">
        <v>181</v>
      </c>
      <c r="U16" s="204" t="s">
        <v>83</v>
      </c>
      <c r="V16" s="206" t="s">
        <v>159</v>
      </c>
      <c r="W16" s="65" t="e">
        <f ca="1">[1]!j_diff($V$5,V16)</f>
        <v>#NAME?</v>
      </c>
    </row>
    <row r="17" spans="2:23" ht="35.1" customHeight="1">
      <c r="B17" s="6"/>
      <c r="C17" s="233"/>
      <c r="D17" s="243"/>
      <c r="E17" s="234"/>
      <c r="F17" s="234"/>
      <c r="G17" s="234"/>
      <c r="H17" s="234"/>
      <c r="I17" s="384" t="s">
        <v>171</v>
      </c>
      <c r="J17" s="384"/>
      <c r="K17" s="384"/>
      <c r="L17" s="384"/>
      <c r="M17" s="377" t="e">
        <f>IF($I$13="","",IF($F$13&gt;$I$13,"",$I$13-$F$13))</f>
        <v>#N/A</v>
      </c>
      <c r="N17" s="377"/>
      <c r="O17" s="377" t="e">
        <f>IF(H13&gt;K13,"",K13-H13)</f>
        <v>#N/A</v>
      </c>
      <c r="P17" s="377"/>
      <c r="T17" s="65" t="s">
        <v>182</v>
      </c>
      <c r="U17" s="204" t="s">
        <v>84</v>
      </c>
      <c r="V17" s="207" t="s">
        <v>160</v>
      </c>
      <c r="W17" s="65" t="e">
        <f ca="1">[1]!j_diff($V$5,V17)</f>
        <v>#NAME?</v>
      </c>
    </row>
    <row r="18" spans="2:23" ht="35.1" customHeight="1">
      <c r="B18" s="6"/>
      <c r="C18" s="177"/>
      <c r="D18" s="243"/>
      <c r="E18" s="234"/>
      <c r="F18" s="234"/>
      <c r="G18" s="234"/>
      <c r="H18" s="234"/>
      <c r="I18" s="234"/>
      <c r="J18" s="234"/>
      <c r="K18" s="234"/>
      <c r="L18" s="235"/>
      <c r="M18" s="234"/>
      <c r="N18" s="234"/>
      <c r="O18" s="234"/>
      <c r="P18" s="244"/>
      <c r="T18" s="65" t="s">
        <v>183</v>
      </c>
      <c r="U18" s="42" t="s">
        <v>188</v>
      </c>
      <c r="V18" s="207" t="s">
        <v>200</v>
      </c>
      <c r="W18" s="65" t="e">
        <f ca="1">[1]!j_diff($V$5,V18)</f>
        <v>#NAME?</v>
      </c>
    </row>
    <row r="19" spans="2:23" ht="35.1" customHeight="1">
      <c r="B19" s="6"/>
      <c r="C19" s="177"/>
      <c r="D19" s="243"/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44"/>
      <c r="T19" s="65" t="s">
        <v>184</v>
      </c>
      <c r="U19" s="42" t="s">
        <v>189</v>
      </c>
      <c r="V19" s="207" t="s">
        <v>201</v>
      </c>
      <c r="W19" s="65" t="e">
        <f ca="1">[1]!j_diff($V$5,V19)</f>
        <v>#NAME?</v>
      </c>
    </row>
    <row r="20" spans="2:23" ht="35.1" customHeight="1">
      <c r="B20" s="6"/>
      <c r="C20" s="177"/>
      <c r="D20" s="243" t="s">
        <v>177</v>
      </c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44"/>
      <c r="T20" s="65" t="s">
        <v>185</v>
      </c>
      <c r="U20" s="42" t="s">
        <v>190</v>
      </c>
      <c r="V20" s="207" t="s">
        <v>202</v>
      </c>
      <c r="W20" s="65" t="e">
        <f ca="1">[1]!j_diff($V$5,V20)</f>
        <v>#NAME?</v>
      </c>
    </row>
    <row r="21" spans="2:23" ht="35.1" customHeight="1">
      <c r="B21" s="6"/>
      <c r="C21" s="177"/>
      <c r="D21" s="405"/>
      <c r="E21" s="406"/>
      <c r="F21" s="406"/>
      <c r="G21" s="406"/>
      <c r="H21" s="406"/>
      <c r="I21" s="406"/>
      <c r="J21" s="406"/>
      <c r="K21" s="406"/>
      <c r="L21" s="406"/>
      <c r="M21" s="406"/>
      <c r="N21" s="406"/>
      <c r="O21" s="406"/>
      <c r="P21" s="407"/>
      <c r="T21" s="65" t="s">
        <v>186</v>
      </c>
      <c r="U21" s="42" t="s">
        <v>191</v>
      </c>
      <c r="V21" s="207" t="s">
        <v>203</v>
      </c>
      <c r="W21" s="65" t="e">
        <f ca="1">[1]!j_diff($V$5,V21)</f>
        <v>#NAME?</v>
      </c>
    </row>
    <row r="22" spans="2:23" s="65" customFormat="1" ht="35.1" customHeight="1">
      <c r="B22" s="6"/>
      <c r="C22" s="177"/>
      <c r="D22" s="402" t="s">
        <v>73</v>
      </c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4"/>
      <c r="T22" s="65" t="s">
        <v>197</v>
      </c>
      <c r="U22" s="42" t="s">
        <v>192</v>
      </c>
      <c r="V22" s="207" t="s">
        <v>204</v>
      </c>
      <c r="W22" s="65" t="e">
        <f ca="1">[1]!j_diff($V$5,V22)</f>
        <v>#NAME?</v>
      </c>
    </row>
    <row r="23" spans="2:23" ht="35.1" customHeight="1">
      <c r="B23" s="6"/>
      <c r="C23" s="101"/>
      <c r="D23" s="245"/>
      <c r="E23" s="178"/>
      <c r="F23" s="408" t="s">
        <v>12</v>
      </c>
      <c r="G23" s="409"/>
      <c r="H23" s="409"/>
      <c r="I23" s="409"/>
      <c r="J23" s="409"/>
      <c r="K23" s="409"/>
      <c r="L23" s="409"/>
      <c r="M23" s="409"/>
      <c r="N23" s="410"/>
      <c r="O23" s="56"/>
      <c r="P23" s="181"/>
      <c r="T23" s="65" t="s">
        <v>198</v>
      </c>
      <c r="U23" s="42" t="s">
        <v>194</v>
      </c>
      <c r="V23" s="207" t="s">
        <v>205</v>
      </c>
      <c r="W23" s="65" t="e">
        <f ca="1">[1]!j_diff($V$5,V23)</f>
        <v>#NAME?</v>
      </c>
    </row>
    <row r="24" spans="2:23" s="65" customFormat="1" ht="35.1" customHeight="1">
      <c r="B24" s="6"/>
      <c r="C24" s="101"/>
      <c r="D24" s="411"/>
      <c r="E24" s="412"/>
      <c r="F24" s="413" t="s">
        <v>13</v>
      </c>
      <c r="G24" s="413"/>
      <c r="H24" s="413"/>
      <c r="I24" s="413" t="s">
        <v>14</v>
      </c>
      <c r="J24" s="413"/>
      <c r="K24" s="413"/>
      <c r="L24" s="414" t="s">
        <v>15</v>
      </c>
      <c r="M24" s="414"/>
      <c r="N24" s="414"/>
      <c r="O24" s="56"/>
      <c r="P24" s="181"/>
      <c r="T24" s="65" t="s">
        <v>196</v>
      </c>
      <c r="U24" s="42" t="s">
        <v>193</v>
      </c>
      <c r="V24" s="207" t="s">
        <v>206</v>
      </c>
      <c r="W24" s="65" t="e">
        <f ca="1">[1]!j_diff($V$5,V24)</f>
        <v>#NAME?</v>
      </c>
    </row>
    <row r="25" spans="2:23" ht="35.1" customHeight="1">
      <c r="B25" s="6"/>
      <c r="C25" s="101"/>
      <c r="D25" s="415"/>
      <c r="E25" s="416"/>
      <c r="F25" s="417"/>
      <c r="G25" s="417"/>
      <c r="H25" s="417"/>
      <c r="I25" s="418"/>
      <c r="J25" s="418"/>
      <c r="K25" s="418"/>
      <c r="L25" s="417"/>
      <c r="M25" s="417"/>
      <c r="N25" s="417"/>
      <c r="P25" s="181"/>
      <c r="T25" s="65" t="s">
        <v>199</v>
      </c>
      <c r="U25" s="42" t="s">
        <v>195</v>
      </c>
      <c r="V25" s="207" t="s">
        <v>207</v>
      </c>
      <c r="W25" s="65" t="e">
        <f ca="1">[1]!j_diff($V$5,V25)</f>
        <v>#NAME?</v>
      </c>
    </row>
    <row r="26" spans="2:23" ht="35.1" customHeight="1">
      <c r="B26" s="6"/>
      <c r="C26" s="101"/>
      <c r="D26" s="399"/>
      <c r="E26" s="400"/>
      <c r="F26" s="400"/>
      <c r="G26" s="400"/>
      <c r="H26" s="400"/>
      <c r="I26" s="400"/>
      <c r="J26" s="400"/>
      <c r="K26" s="400"/>
      <c r="L26" s="400"/>
      <c r="M26" s="400"/>
      <c r="N26" s="400"/>
      <c r="O26" s="400"/>
      <c r="P26" s="401"/>
    </row>
  </sheetData>
  <sheetProtection selectLockedCells="1"/>
  <dataConsolidate/>
  <mergeCells count="46">
    <mergeCell ref="I12:J12"/>
    <mergeCell ref="I13:J13"/>
    <mergeCell ref="M12:N12"/>
    <mergeCell ref="K12:L12"/>
    <mergeCell ref="O13:P13"/>
    <mergeCell ref="K13:L13"/>
    <mergeCell ref="O12:P12"/>
    <mergeCell ref="D26:P26"/>
    <mergeCell ref="D22:P22"/>
    <mergeCell ref="D21:P21"/>
    <mergeCell ref="F23:N23"/>
    <mergeCell ref="D24:E24"/>
    <mergeCell ref="F24:H24"/>
    <mergeCell ref="I24:K24"/>
    <mergeCell ref="L24:N24"/>
    <mergeCell ref="D25:E25"/>
    <mergeCell ref="F25:H25"/>
    <mergeCell ref="I25:K25"/>
    <mergeCell ref="L25:N25"/>
    <mergeCell ref="C3:Q3"/>
    <mergeCell ref="C4:Q4"/>
    <mergeCell ref="D5:I5"/>
    <mergeCell ref="J5:P5"/>
    <mergeCell ref="D6:I6"/>
    <mergeCell ref="J6:P6"/>
    <mergeCell ref="D7:I7"/>
    <mergeCell ref="J7:P7"/>
    <mergeCell ref="D8:I8"/>
    <mergeCell ref="J8:P8"/>
    <mergeCell ref="D9:H9"/>
    <mergeCell ref="O17:P17"/>
    <mergeCell ref="J9:L9"/>
    <mergeCell ref="I14:L14"/>
    <mergeCell ref="I15:L15"/>
    <mergeCell ref="I16:L16"/>
    <mergeCell ref="M16:N16"/>
    <mergeCell ref="O16:P16"/>
    <mergeCell ref="I17:L17"/>
    <mergeCell ref="M17:N17"/>
    <mergeCell ref="D10:P10"/>
    <mergeCell ref="O14:P14"/>
    <mergeCell ref="O15:P15"/>
    <mergeCell ref="M13:N13"/>
    <mergeCell ref="M14:N14"/>
    <mergeCell ref="M15:N15"/>
    <mergeCell ref="D11:P11"/>
  </mergeCells>
  <printOptions horizontalCentered="1"/>
  <pageMargins left="0" right="0" top="0" bottom="0" header="0" footer="0"/>
  <pageSetup paperSize="9" scale="9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6"/>
  <sheetViews>
    <sheetView rightToLeft="1" view="pageBreakPreview" topLeftCell="A10" zoomScale="90" zoomScaleNormal="70" zoomScaleSheetLayoutView="90" workbookViewId="0">
      <selection activeCell="D8" sqref="D8:J8"/>
    </sheetView>
  </sheetViews>
  <sheetFormatPr defaultColWidth="9" defaultRowHeight="14.25"/>
  <cols>
    <col min="1" max="2" width="20.75" style="65" customWidth="1"/>
    <col min="3" max="3" width="2.75" style="23" customWidth="1"/>
    <col min="4" max="17" width="6.75" style="23" customWidth="1"/>
    <col min="18" max="18" width="2.75" style="23" customWidth="1"/>
    <col min="19" max="32" width="9" style="23"/>
    <col min="33" max="33" width="9" style="23" customWidth="1"/>
    <col min="34" max="16384" width="9" style="23"/>
  </cols>
  <sheetData>
    <row r="1" spans="3:18" s="65" customFormat="1" ht="30" customHeight="1"/>
    <row r="2" spans="3:18" s="65" customFormat="1" ht="30" customHeight="1"/>
    <row r="3" spans="3:18" ht="24.95" customHeight="1">
      <c r="C3" s="368" t="str">
        <f>فهرست!$C$3</f>
        <v xml:space="preserve">گزارش ماهیانه  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</row>
    <row r="4" spans="3:18" s="65" customFormat="1" ht="24.95" customHeight="1">
      <c r="C4" s="368" t="s">
        <v>250</v>
      </c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</row>
    <row r="5" spans="3:18" s="65" customFormat="1" ht="24.95" customHeight="1">
      <c r="D5" s="426" t="str">
        <f>مشخصات!E5</f>
        <v xml:space="preserve">کارفرما : </v>
      </c>
      <c r="E5" s="426"/>
      <c r="F5" s="426"/>
      <c r="G5" s="426"/>
      <c r="H5" s="426"/>
      <c r="I5" s="426"/>
      <c r="J5" s="426"/>
      <c r="K5" s="326" t="str">
        <f>مشخصات!K5</f>
        <v xml:space="preserve">شماره قرارداد :   </v>
      </c>
      <c r="L5" s="327"/>
      <c r="M5" s="327"/>
      <c r="N5" s="327"/>
      <c r="O5" s="327"/>
      <c r="P5" s="327"/>
      <c r="Q5" s="328"/>
    </row>
    <row r="6" spans="3:18" s="65" customFormat="1" ht="24.95" customHeight="1">
      <c r="D6" s="426" t="str">
        <f>مشخصات!E6</f>
        <v xml:space="preserve">مشاور : </v>
      </c>
      <c r="E6" s="426"/>
      <c r="F6" s="426"/>
      <c r="G6" s="426"/>
      <c r="H6" s="426"/>
      <c r="I6" s="426"/>
      <c r="J6" s="426"/>
      <c r="K6" s="326" t="str">
        <f>مشخصات!K6</f>
        <v xml:space="preserve">تاریخ قرارداد :      </v>
      </c>
      <c r="L6" s="327"/>
      <c r="M6" s="327"/>
      <c r="N6" s="327"/>
      <c r="O6" s="327"/>
      <c r="P6" s="327"/>
      <c r="Q6" s="328"/>
    </row>
    <row r="7" spans="3:18" ht="24.95" customHeight="1">
      <c r="C7" s="65"/>
      <c r="D7" s="426" t="str">
        <f>مشخصات!E7</f>
        <v xml:space="preserve">پیمانکار: </v>
      </c>
      <c r="E7" s="426"/>
      <c r="F7" s="426"/>
      <c r="G7" s="426"/>
      <c r="H7" s="426"/>
      <c r="I7" s="426"/>
      <c r="J7" s="426"/>
      <c r="K7" s="326" t="str">
        <f>مشخصات!K7</f>
        <v xml:space="preserve">تاریخ گزارش :  </v>
      </c>
      <c r="L7" s="327"/>
      <c r="M7" s="327"/>
      <c r="N7" s="327"/>
      <c r="O7" s="327"/>
      <c r="P7" s="327"/>
      <c r="Q7" s="328"/>
      <c r="R7" s="65"/>
    </row>
    <row r="8" spans="3:18" ht="24.95" customHeight="1">
      <c r="C8" s="65"/>
      <c r="D8" s="426" t="str">
        <f>مشخصات!E8</f>
        <v>مکان : م</v>
      </c>
      <c r="E8" s="426"/>
      <c r="F8" s="426"/>
      <c r="G8" s="426"/>
      <c r="H8" s="426"/>
      <c r="I8" s="426"/>
      <c r="J8" s="426"/>
      <c r="K8" s="326" t="str">
        <f>مشخصات!K8</f>
        <v xml:space="preserve">شماره گزارش : </v>
      </c>
      <c r="L8" s="327"/>
      <c r="M8" s="327"/>
      <c r="N8" s="327"/>
      <c r="O8" s="327"/>
      <c r="P8" s="327"/>
      <c r="Q8" s="328"/>
      <c r="R8" s="65"/>
    </row>
    <row r="9" spans="3:18" s="65" customFormat="1" ht="35.1" customHeight="1">
      <c r="C9" s="110"/>
      <c r="D9" s="397" t="s">
        <v>122</v>
      </c>
      <c r="E9" s="398"/>
      <c r="F9" s="398"/>
      <c r="G9" s="398"/>
      <c r="H9" s="398"/>
      <c r="I9" s="398"/>
      <c r="J9" s="398"/>
      <c r="K9" s="398"/>
      <c r="L9" s="398"/>
      <c r="M9" s="398"/>
      <c r="N9" s="398"/>
      <c r="O9" s="398"/>
      <c r="P9" s="398"/>
      <c r="Q9" s="427"/>
    </row>
    <row r="10" spans="3:18" s="15" customFormat="1" ht="35.1" customHeight="1">
      <c r="C10" s="102"/>
      <c r="D10" s="423"/>
      <c r="E10" s="424"/>
      <c r="F10" s="424"/>
      <c r="G10" s="424"/>
      <c r="H10" s="424"/>
      <c r="I10" s="424"/>
      <c r="J10" s="424"/>
      <c r="K10" s="424"/>
      <c r="L10" s="424"/>
      <c r="M10" s="424"/>
      <c r="N10" s="424"/>
      <c r="O10" s="424"/>
      <c r="P10" s="424"/>
      <c r="Q10" s="425"/>
      <c r="R10" s="113"/>
    </row>
    <row r="11" spans="3:18" s="15" customFormat="1" ht="35.1" customHeight="1">
      <c r="C11" s="103"/>
      <c r="D11" s="423"/>
      <c r="E11" s="424"/>
      <c r="F11" s="424"/>
      <c r="G11" s="424"/>
      <c r="H11" s="424"/>
      <c r="I11" s="424"/>
      <c r="J11" s="424"/>
      <c r="K11" s="424"/>
      <c r="L11" s="424"/>
      <c r="M11" s="424"/>
      <c r="N11" s="424"/>
      <c r="O11" s="424"/>
      <c r="P11" s="424"/>
      <c r="Q11" s="425"/>
    </row>
    <row r="12" spans="3:18" ht="35.1" customHeight="1">
      <c r="C12" s="104"/>
      <c r="D12" s="423"/>
      <c r="E12" s="424"/>
      <c r="F12" s="424"/>
      <c r="G12" s="424"/>
      <c r="H12" s="424"/>
      <c r="I12" s="424"/>
      <c r="J12" s="424"/>
      <c r="K12" s="424"/>
      <c r="L12" s="424"/>
      <c r="M12" s="424"/>
      <c r="N12" s="424"/>
      <c r="O12" s="424"/>
      <c r="P12" s="424"/>
      <c r="Q12" s="425"/>
    </row>
    <row r="13" spans="3:18" ht="35.1" customHeight="1">
      <c r="C13" s="105"/>
      <c r="D13" s="423"/>
      <c r="E13" s="424"/>
      <c r="F13" s="424"/>
      <c r="G13" s="424"/>
      <c r="H13" s="424"/>
      <c r="I13" s="424"/>
      <c r="J13" s="424"/>
      <c r="K13" s="424"/>
      <c r="L13" s="424"/>
      <c r="M13" s="424"/>
      <c r="N13" s="424"/>
      <c r="O13" s="424"/>
      <c r="P13" s="424"/>
      <c r="Q13" s="425"/>
    </row>
    <row r="14" spans="3:18" ht="35.1" customHeight="1">
      <c r="C14" s="106"/>
      <c r="D14" s="423"/>
      <c r="E14" s="424"/>
      <c r="F14" s="424"/>
      <c r="G14" s="424"/>
      <c r="H14" s="424"/>
      <c r="I14" s="424"/>
      <c r="J14" s="424"/>
      <c r="K14" s="424"/>
      <c r="L14" s="424"/>
      <c r="M14" s="424"/>
      <c r="N14" s="424"/>
      <c r="O14" s="424"/>
      <c r="P14" s="424"/>
      <c r="Q14" s="425"/>
    </row>
    <row r="15" spans="3:18" ht="35.1" customHeight="1">
      <c r="C15" s="106"/>
      <c r="D15" s="423"/>
      <c r="E15" s="424"/>
      <c r="F15" s="424"/>
      <c r="G15" s="424"/>
      <c r="H15" s="424"/>
      <c r="I15" s="424"/>
      <c r="J15" s="424"/>
      <c r="K15" s="424"/>
      <c r="L15" s="424"/>
      <c r="M15" s="424"/>
      <c r="N15" s="424"/>
      <c r="O15" s="424"/>
      <c r="P15" s="424"/>
      <c r="Q15" s="425"/>
    </row>
    <row r="16" spans="3:18" ht="35.1" customHeight="1">
      <c r="C16" s="106"/>
      <c r="D16" s="423"/>
      <c r="E16" s="424"/>
      <c r="F16" s="424"/>
      <c r="G16" s="424"/>
      <c r="H16" s="424"/>
      <c r="I16" s="424"/>
      <c r="J16" s="424"/>
      <c r="K16" s="424"/>
      <c r="L16" s="424"/>
      <c r="M16" s="424"/>
      <c r="N16" s="424"/>
      <c r="O16" s="424"/>
      <c r="P16" s="424"/>
      <c r="Q16" s="425"/>
    </row>
    <row r="17" spans="3:17" ht="35.1" customHeight="1">
      <c r="C17" s="107"/>
      <c r="D17" s="423"/>
      <c r="E17" s="424"/>
      <c r="F17" s="424"/>
      <c r="G17" s="424"/>
      <c r="H17" s="424"/>
      <c r="I17" s="424"/>
      <c r="J17" s="424"/>
      <c r="K17" s="424"/>
      <c r="L17" s="424"/>
      <c r="M17" s="424"/>
      <c r="N17" s="424"/>
      <c r="O17" s="424"/>
      <c r="P17" s="424"/>
      <c r="Q17" s="425"/>
    </row>
    <row r="18" spans="3:17" ht="35.1" customHeight="1">
      <c r="C18" s="106"/>
      <c r="D18" s="423"/>
      <c r="E18" s="424"/>
      <c r="F18" s="424"/>
      <c r="G18" s="424"/>
      <c r="H18" s="424"/>
      <c r="I18" s="424"/>
      <c r="J18" s="424"/>
      <c r="K18" s="424"/>
      <c r="L18" s="424"/>
      <c r="M18" s="424"/>
      <c r="N18" s="424"/>
      <c r="O18" s="424"/>
      <c r="P18" s="424"/>
      <c r="Q18" s="425"/>
    </row>
    <row r="19" spans="3:17" ht="35.1" customHeight="1">
      <c r="C19" s="108"/>
      <c r="D19" s="423"/>
      <c r="E19" s="424"/>
      <c r="F19" s="424"/>
      <c r="G19" s="424"/>
      <c r="H19" s="424"/>
      <c r="I19" s="424"/>
      <c r="J19" s="424"/>
      <c r="K19" s="424"/>
      <c r="L19" s="424"/>
      <c r="M19" s="424"/>
      <c r="N19" s="424"/>
      <c r="O19" s="424"/>
      <c r="P19" s="424"/>
      <c r="Q19" s="425"/>
    </row>
    <row r="20" spans="3:17" ht="35.1" customHeight="1">
      <c r="C20" s="106"/>
      <c r="D20" s="423"/>
      <c r="E20" s="424"/>
      <c r="F20" s="424"/>
      <c r="G20" s="424"/>
      <c r="H20" s="424"/>
      <c r="I20" s="424"/>
      <c r="J20" s="424"/>
      <c r="K20" s="424"/>
      <c r="L20" s="424"/>
      <c r="M20" s="424"/>
      <c r="N20" s="424"/>
      <c r="O20" s="424"/>
      <c r="P20" s="424"/>
      <c r="Q20" s="425"/>
    </row>
    <row r="21" spans="3:17" ht="35.1" customHeight="1">
      <c r="C21" s="106"/>
      <c r="D21" s="423"/>
      <c r="E21" s="424"/>
      <c r="F21" s="424"/>
      <c r="G21" s="424"/>
      <c r="H21" s="424"/>
      <c r="I21" s="424"/>
      <c r="J21" s="424"/>
      <c r="K21" s="424"/>
      <c r="L21" s="424"/>
      <c r="M21" s="424"/>
      <c r="N21" s="424"/>
      <c r="O21" s="424"/>
      <c r="P21" s="424"/>
      <c r="Q21" s="425"/>
    </row>
    <row r="22" spans="3:17" s="65" customFormat="1" ht="35.1" customHeight="1">
      <c r="C22" s="106"/>
      <c r="D22" s="423"/>
      <c r="E22" s="424"/>
      <c r="F22" s="424"/>
      <c r="G22" s="424"/>
      <c r="H22" s="424"/>
      <c r="I22" s="424"/>
      <c r="J22" s="424"/>
      <c r="K22" s="424"/>
      <c r="L22" s="424"/>
      <c r="M22" s="424"/>
      <c r="N22" s="424"/>
      <c r="O22" s="424"/>
      <c r="P22" s="424"/>
      <c r="Q22" s="425"/>
    </row>
    <row r="23" spans="3:17" s="65" customFormat="1" ht="35.1" customHeight="1">
      <c r="C23" s="106"/>
      <c r="D23" s="423"/>
      <c r="E23" s="424"/>
      <c r="F23" s="424"/>
      <c r="G23" s="424"/>
      <c r="H23" s="424"/>
      <c r="I23" s="424"/>
      <c r="J23" s="424"/>
      <c r="K23" s="424"/>
      <c r="L23" s="424"/>
      <c r="M23" s="424"/>
      <c r="N23" s="424"/>
      <c r="O23" s="424"/>
      <c r="P23" s="424"/>
      <c r="Q23" s="425"/>
    </row>
    <row r="24" spans="3:17" ht="35.1" customHeight="1">
      <c r="C24" s="109"/>
      <c r="D24" s="423"/>
      <c r="E24" s="424"/>
      <c r="F24" s="424"/>
      <c r="G24" s="424"/>
      <c r="H24" s="424"/>
      <c r="I24" s="424"/>
      <c r="J24" s="424"/>
      <c r="K24" s="424"/>
      <c r="L24" s="424"/>
      <c r="M24" s="424"/>
      <c r="N24" s="424"/>
      <c r="O24" s="424"/>
      <c r="P24" s="424"/>
      <c r="Q24" s="425"/>
    </row>
    <row r="25" spans="3:17" ht="30" customHeight="1">
      <c r="C25" s="101"/>
      <c r="D25" s="428"/>
      <c r="E25" s="429"/>
      <c r="F25" s="429"/>
      <c r="G25" s="429"/>
      <c r="H25" s="429"/>
      <c r="I25" s="429"/>
      <c r="J25" s="429"/>
      <c r="K25" s="429"/>
      <c r="L25" s="429"/>
      <c r="M25" s="429"/>
      <c r="N25" s="429"/>
      <c r="O25" s="429"/>
      <c r="P25" s="429"/>
      <c r="Q25" s="430"/>
    </row>
    <row r="26" spans="3:17" ht="15" customHeight="1"/>
  </sheetData>
  <sheetProtection formatCells="0" formatColumns="0" formatRows="0" insertColumns="0" insertRows="0" insertHyperlinks="0" deleteColumns="0" deleteRows="0" selectLockedCells="1" sort="0" autoFilter="0" pivotTables="0"/>
  <mergeCells count="27">
    <mergeCell ref="D24:Q24"/>
    <mergeCell ref="D25:Q25"/>
    <mergeCell ref="D21:Q21"/>
    <mergeCell ref="D22:Q22"/>
    <mergeCell ref="D23:Q23"/>
    <mergeCell ref="C3:R3"/>
    <mergeCell ref="C4:R4"/>
    <mergeCell ref="D9:Q9"/>
    <mergeCell ref="K5:Q5"/>
    <mergeCell ref="K6:Q6"/>
    <mergeCell ref="K7:Q7"/>
    <mergeCell ref="K8:Q8"/>
    <mergeCell ref="D5:J5"/>
    <mergeCell ref="D6:J6"/>
    <mergeCell ref="D10:Q10"/>
    <mergeCell ref="D11:Q11"/>
    <mergeCell ref="D12:Q12"/>
    <mergeCell ref="D7:J7"/>
    <mergeCell ref="D8:J8"/>
    <mergeCell ref="D18:Q18"/>
    <mergeCell ref="D19:Q19"/>
    <mergeCell ref="D20:Q20"/>
    <mergeCell ref="D13:Q13"/>
    <mergeCell ref="D14:Q14"/>
    <mergeCell ref="D15:Q15"/>
    <mergeCell ref="D16:Q16"/>
    <mergeCell ref="D17:Q17"/>
  </mergeCells>
  <printOptions horizontalCentered="1"/>
  <pageMargins left="0" right="0" top="0" bottom="0" header="0" footer="0"/>
  <pageSetup paperSize="9" scale="9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6"/>
  <sheetViews>
    <sheetView rightToLeft="1" view="pageBreakPreview" zoomScale="85" zoomScaleNormal="70" zoomScaleSheetLayoutView="85" workbookViewId="0">
      <selection activeCell="D9" sqref="D9:P9"/>
    </sheetView>
  </sheetViews>
  <sheetFormatPr defaultColWidth="9" defaultRowHeight="14.25"/>
  <cols>
    <col min="1" max="2" width="30.75" style="65" customWidth="1"/>
    <col min="3" max="3" width="2.75" style="46" customWidth="1"/>
    <col min="4" max="16" width="6.75" style="46" customWidth="1"/>
    <col min="17" max="17" width="2.75" style="46" customWidth="1"/>
    <col min="18" max="31" width="9" style="46"/>
    <col min="32" max="32" width="9" style="46" customWidth="1"/>
    <col min="33" max="16384" width="9" style="46"/>
  </cols>
  <sheetData>
    <row r="1" spans="3:18" s="65" customFormat="1" ht="30" customHeight="1"/>
    <row r="2" spans="3:18" s="65" customFormat="1" ht="30" customHeight="1"/>
    <row r="3" spans="3:18" ht="24.95" customHeight="1">
      <c r="C3" s="368" t="str">
        <f>فهرست!$C$3</f>
        <v xml:space="preserve">گزارش ماهیانه  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</row>
    <row r="4" spans="3:18" ht="24.95" customHeight="1">
      <c r="C4" s="368" t="s">
        <v>250</v>
      </c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</row>
    <row r="5" spans="3:18" ht="24.95" customHeight="1">
      <c r="C5" s="65"/>
      <c r="D5" s="426" t="str">
        <f>مشخصات!E5</f>
        <v xml:space="preserve">کارفرما : </v>
      </c>
      <c r="E5" s="426"/>
      <c r="F5" s="426"/>
      <c r="G5" s="426"/>
      <c r="H5" s="426"/>
      <c r="I5" s="426"/>
      <c r="J5" s="426"/>
      <c r="K5" s="431" t="str">
        <f>مشخصات!K5</f>
        <v xml:space="preserve">شماره قرارداد :   </v>
      </c>
      <c r="L5" s="431"/>
      <c r="M5" s="431"/>
      <c r="N5" s="431"/>
      <c r="O5" s="431"/>
      <c r="P5" s="431"/>
      <c r="Q5" s="65"/>
    </row>
    <row r="6" spans="3:18" s="65" customFormat="1" ht="24.95" customHeight="1">
      <c r="D6" s="426" t="str">
        <f>مشخصات!E6</f>
        <v xml:space="preserve">مشاور : </v>
      </c>
      <c r="E6" s="426"/>
      <c r="F6" s="426"/>
      <c r="G6" s="426"/>
      <c r="H6" s="426"/>
      <c r="I6" s="426"/>
      <c r="J6" s="426"/>
      <c r="K6" s="431" t="str">
        <f>مشخصات!K6</f>
        <v xml:space="preserve">تاریخ قرارداد :      </v>
      </c>
      <c r="L6" s="431"/>
      <c r="M6" s="431"/>
      <c r="N6" s="431"/>
      <c r="O6" s="431"/>
      <c r="P6" s="431"/>
    </row>
    <row r="7" spans="3:18" s="65" customFormat="1" ht="24.95" customHeight="1">
      <c r="D7" s="426" t="str">
        <f>مشخصات!E7</f>
        <v xml:space="preserve">پیمانکار: </v>
      </c>
      <c r="E7" s="426"/>
      <c r="F7" s="426"/>
      <c r="G7" s="426"/>
      <c r="H7" s="426"/>
      <c r="I7" s="426"/>
      <c r="J7" s="426"/>
      <c r="K7" s="431" t="str">
        <f>مشخصات!K7</f>
        <v xml:space="preserve">تاریخ گزارش :  </v>
      </c>
      <c r="L7" s="431"/>
      <c r="M7" s="431"/>
      <c r="N7" s="431"/>
      <c r="O7" s="431"/>
      <c r="P7" s="431"/>
    </row>
    <row r="8" spans="3:18" s="65" customFormat="1" ht="24.95" customHeight="1">
      <c r="D8" s="426" t="str">
        <f>مشخصات!E8</f>
        <v>مکان : م</v>
      </c>
      <c r="E8" s="426"/>
      <c r="F8" s="426"/>
      <c r="G8" s="426"/>
      <c r="H8" s="426"/>
      <c r="I8" s="426"/>
      <c r="J8" s="426"/>
      <c r="K8" s="431" t="str">
        <f>مشخصات!K8</f>
        <v xml:space="preserve">شماره گزارش : </v>
      </c>
      <c r="L8" s="431"/>
      <c r="M8" s="431"/>
      <c r="N8" s="431"/>
      <c r="O8" s="431"/>
      <c r="P8" s="431"/>
    </row>
    <row r="9" spans="3:18" ht="35.1" customHeight="1">
      <c r="C9" s="110"/>
      <c r="D9" s="397" t="s">
        <v>106</v>
      </c>
      <c r="E9" s="398"/>
      <c r="F9" s="398"/>
      <c r="G9" s="398"/>
      <c r="H9" s="398"/>
      <c r="I9" s="398"/>
      <c r="J9" s="398"/>
      <c r="K9" s="398"/>
      <c r="L9" s="398"/>
      <c r="M9" s="398"/>
      <c r="N9" s="398"/>
      <c r="O9" s="398"/>
      <c r="P9" s="427"/>
      <c r="Q9" s="118"/>
    </row>
    <row r="10" spans="3:18" s="65" customFormat="1" ht="35.1" customHeight="1">
      <c r="C10" s="110"/>
      <c r="D10" s="424"/>
      <c r="E10" s="424"/>
      <c r="F10" s="424"/>
      <c r="G10" s="424"/>
      <c r="H10" s="424"/>
      <c r="I10" s="424"/>
      <c r="J10" s="424"/>
      <c r="K10" s="424"/>
      <c r="L10" s="424"/>
      <c r="M10" s="424"/>
      <c r="N10" s="424"/>
      <c r="O10" s="424"/>
      <c r="P10" s="424"/>
      <c r="Q10" s="118"/>
    </row>
    <row r="11" spans="3:18" s="15" customFormat="1" ht="35.1" customHeight="1">
      <c r="C11" s="110"/>
      <c r="D11" s="424"/>
      <c r="E11" s="424"/>
      <c r="F11" s="424"/>
      <c r="G11" s="424"/>
      <c r="H11" s="424"/>
      <c r="I11" s="424"/>
      <c r="J11" s="424"/>
      <c r="K11" s="424"/>
      <c r="L11" s="424"/>
      <c r="M11" s="424"/>
      <c r="N11" s="424"/>
      <c r="O11" s="424"/>
      <c r="P11" s="424"/>
      <c r="Q11" s="118"/>
    </row>
    <row r="12" spans="3:18" s="15" customFormat="1" ht="35.1" customHeight="1">
      <c r="C12" s="110"/>
      <c r="D12" s="424"/>
      <c r="E12" s="424"/>
      <c r="F12" s="424"/>
      <c r="G12" s="424"/>
      <c r="H12" s="424"/>
      <c r="I12" s="424"/>
      <c r="J12" s="424"/>
      <c r="K12" s="424"/>
      <c r="L12" s="424"/>
      <c r="M12" s="424"/>
      <c r="N12" s="424"/>
      <c r="O12" s="424"/>
      <c r="P12" s="424"/>
      <c r="Q12" s="118"/>
    </row>
    <row r="13" spans="3:18" ht="35.1" customHeight="1">
      <c r="C13" s="104"/>
      <c r="D13" s="424"/>
      <c r="E13" s="424"/>
      <c r="F13" s="424"/>
      <c r="G13" s="424"/>
      <c r="H13" s="424"/>
      <c r="I13" s="424"/>
      <c r="J13" s="424"/>
      <c r="K13" s="424"/>
      <c r="L13" s="424"/>
      <c r="M13" s="424"/>
      <c r="N13" s="424"/>
      <c r="O13" s="424"/>
      <c r="P13" s="424"/>
      <c r="Q13" s="118"/>
    </row>
    <row r="14" spans="3:18" ht="35.1" customHeight="1">
      <c r="C14" s="105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4"/>
      <c r="O14" s="424"/>
      <c r="P14" s="424"/>
      <c r="Q14" s="118"/>
    </row>
    <row r="15" spans="3:18" ht="35.1" customHeight="1">
      <c r="C15" s="106"/>
      <c r="D15" s="424"/>
      <c r="E15" s="424"/>
      <c r="F15" s="424"/>
      <c r="G15" s="424"/>
      <c r="H15" s="424"/>
      <c r="I15" s="424"/>
      <c r="J15" s="424"/>
      <c r="K15" s="424"/>
      <c r="L15" s="424"/>
      <c r="M15" s="424"/>
      <c r="N15" s="424"/>
      <c r="O15" s="424"/>
      <c r="P15" s="424"/>
      <c r="Q15" s="118"/>
    </row>
    <row r="16" spans="3:18" ht="35.1" customHeight="1">
      <c r="C16" s="106"/>
      <c r="D16" s="424"/>
      <c r="E16" s="424"/>
      <c r="F16" s="424"/>
      <c r="G16" s="424"/>
      <c r="H16" s="424"/>
      <c r="I16" s="424"/>
      <c r="J16" s="424"/>
      <c r="K16" s="424"/>
      <c r="L16" s="424"/>
      <c r="M16" s="424"/>
      <c r="N16" s="424"/>
      <c r="O16" s="424"/>
      <c r="P16" s="424"/>
      <c r="Q16" s="118"/>
    </row>
    <row r="17" spans="3:18" ht="35.1" customHeight="1">
      <c r="C17" s="106"/>
      <c r="D17" s="424"/>
      <c r="E17" s="424"/>
      <c r="F17" s="424"/>
      <c r="G17" s="424"/>
      <c r="H17" s="424"/>
      <c r="I17" s="424"/>
      <c r="J17" s="424"/>
      <c r="K17" s="424"/>
      <c r="L17" s="424"/>
      <c r="M17" s="424"/>
      <c r="N17" s="424"/>
      <c r="O17" s="424"/>
      <c r="P17" s="424"/>
      <c r="Q17" s="118"/>
      <c r="R17" s="6"/>
    </row>
    <row r="18" spans="3:18" ht="35.1" customHeight="1">
      <c r="C18" s="107"/>
      <c r="D18" s="423"/>
      <c r="E18" s="424"/>
      <c r="F18" s="424"/>
      <c r="G18" s="424"/>
      <c r="H18" s="424"/>
      <c r="I18" s="424"/>
      <c r="J18" s="424"/>
      <c r="K18" s="424"/>
      <c r="L18" s="424"/>
      <c r="M18" s="424"/>
      <c r="N18" s="424"/>
      <c r="O18" s="424"/>
      <c r="P18" s="425"/>
      <c r="Q18" s="6"/>
    </row>
    <row r="19" spans="3:18" ht="35.1" customHeight="1">
      <c r="C19" s="106"/>
      <c r="D19" s="423"/>
      <c r="E19" s="424"/>
      <c r="F19" s="424"/>
      <c r="G19" s="424"/>
      <c r="H19" s="424"/>
      <c r="I19" s="424"/>
      <c r="J19" s="424"/>
      <c r="K19" s="424"/>
      <c r="L19" s="424"/>
      <c r="M19" s="424"/>
      <c r="N19" s="424"/>
      <c r="O19" s="424"/>
      <c r="P19" s="425"/>
    </row>
    <row r="20" spans="3:18" ht="35.1" customHeight="1">
      <c r="C20" s="108"/>
      <c r="D20" s="423"/>
      <c r="E20" s="424"/>
      <c r="F20" s="424"/>
      <c r="G20" s="424"/>
      <c r="H20" s="424"/>
      <c r="I20" s="424"/>
      <c r="J20" s="424"/>
      <c r="K20" s="424"/>
      <c r="L20" s="424"/>
      <c r="M20" s="424"/>
      <c r="N20" s="424"/>
      <c r="O20" s="424"/>
      <c r="P20" s="425"/>
    </row>
    <row r="21" spans="3:18" ht="35.1" customHeight="1">
      <c r="C21" s="106"/>
      <c r="D21" s="424"/>
      <c r="E21" s="424"/>
      <c r="F21" s="424"/>
      <c r="G21" s="424"/>
      <c r="H21" s="424"/>
      <c r="I21" s="424"/>
      <c r="J21" s="424"/>
      <c r="K21" s="424"/>
      <c r="L21" s="424"/>
      <c r="M21" s="424"/>
      <c r="N21" s="424"/>
      <c r="O21" s="424"/>
      <c r="P21" s="424"/>
      <c r="Q21" s="118"/>
    </row>
    <row r="22" spans="3:18" ht="35.1" customHeight="1">
      <c r="C22" s="106"/>
      <c r="D22" s="424"/>
      <c r="E22" s="424"/>
      <c r="F22" s="424"/>
      <c r="G22" s="424"/>
      <c r="H22" s="424"/>
      <c r="I22" s="424"/>
      <c r="J22" s="424"/>
      <c r="K22" s="424"/>
      <c r="L22" s="424"/>
      <c r="M22" s="424"/>
      <c r="N22" s="424"/>
      <c r="O22" s="424"/>
      <c r="P22" s="424"/>
      <c r="Q22" s="118"/>
    </row>
    <row r="23" spans="3:18" ht="35.1" customHeight="1">
      <c r="C23" s="109"/>
      <c r="D23" s="423"/>
      <c r="E23" s="424"/>
      <c r="F23" s="424"/>
      <c r="G23" s="424"/>
      <c r="H23" s="424"/>
      <c r="I23" s="424"/>
      <c r="J23" s="424"/>
      <c r="K23" s="424"/>
      <c r="L23" s="424"/>
      <c r="M23" s="424"/>
      <c r="N23" s="424"/>
      <c r="O23" s="424"/>
      <c r="P23" s="425"/>
    </row>
    <row r="24" spans="3:18" ht="35.1" customHeight="1">
      <c r="C24" s="116"/>
      <c r="D24" s="424"/>
      <c r="E24" s="424"/>
      <c r="F24" s="424"/>
      <c r="G24" s="424"/>
      <c r="H24" s="424"/>
      <c r="I24" s="424"/>
      <c r="J24" s="424"/>
      <c r="K24" s="424"/>
      <c r="L24" s="424"/>
      <c r="M24" s="424"/>
      <c r="N24" s="424"/>
      <c r="O24" s="424"/>
      <c r="P24" s="424"/>
      <c r="Q24" s="118"/>
    </row>
    <row r="25" spans="3:18" ht="35.1" customHeight="1">
      <c r="C25" s="116"/>
      <c r="D25" s="428"/>
      <c r="E25" s="429"/>
      <c r="F25" s="429"/>
      <c r="G25" s="429"/>
      <c r="H25" s="429"/>
      <c r="I25" s="429"/>
      <c r="J25" s="429"/>
      <c r="K25" s="429"/>
      <c r="L25" s="429"/>
      <c r="M25" s="429"/>
      <c r="N25" s="429"/>
      <c r="O25" s="429"/>
      <c r="P25" s="430"/>
    </row>
    <row r="26" spans="3:18">
      <c r="H26" s="6"/>
      <c r="J26" s="6"/>
      <c r="K26" s="6"/>
      <c r="L26" s="6"/>
      <c r="M26" s="6"/>
      <c r="N26" s="6"/>
      <c r="O26" s="6"/>
      <c r="P26" s="6"/>
    </row>
  </sheetData>
  <mergeCells count="27">
    <mergeCell ref="C3:R3"/>
    <mergeCell ref="D7:J7"/>
    <mergeCell ref="K7:P7"/>
    <mergeCell ref="D8:J8"/>
    <mergeCell ref="D13:P13"/>
    <mergeCell ref="C4:Q4"/>
    <mergeCell ref="D5:J5"/>
    <mergeCell ref="K5:P5"/>
    <mergeCell ref="D6:J6"/>
    <mergeCell ref="K6:P6"/>
    <mergeCell ref="D14:P14"/>
    <mergeCell ref="K8:P8"/>
    <mergeCell ref="D9:P9"/>
    <mergeCell ref="D11:P11"/>
    <mergeCell ref="D12:P12"/>
    <mergeCell ref="D10:P10"/>
    <mergeCell ref="D15:P15"/>
    <mergeCell ref="D16:P16"/>
    <mergeCell ref="D17:P17"/>
    <mergeCell ref="D18:P18"/>
    <mergeCell ref="D19:P19"/>
    <mergeCell ref="D25:P25"/>
    <mergeCell ref="D20:P20"/>
    <mergeCell ref="D21:P21"/>
    <mergeCell ref="D22:P22"/>
    <mergeCell ref="D23:P23"/>
    <mergeCell ref="D24:P24"/>
  </mergeCells>
  <printOptions horizontalCentered="1"/>
  <pageMargins left="0" right="0" top="0" bottom="0" header="0" footer="0"/>
  <pageSetup paperSize="9" scale="9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32</vt:i4>
      </vt:variant>
    </vt:vector>
  </HeadingPairs>
  <TitlesOfParts>
    <vt:vector size="60" baseType="lpstr">
      <vt:lpstr>اطلاعات جداول</vt:lpstr>
      <vt:lpstr>جلد</vt:lpstr>
      <vt:lpstr>فهرست</vt:lpstr>
      <vt:lpstr>مشخصات</vt:lpstr>
      <vt:lpstr>سیمای طرح</vt:lpstr>
      <vt:lpstr>گزارش پیشرفت عملیات اجرائی 1</vt:lpstr>
      <vt:lpstr>جدول  پیشرفت زمانی</vt:lpstr>
      <vt:lpstr>نمودار پیشرفت زمانی ماهیانه </vt:lpstr>
      <vt:lpstr>نمودار پیشرفت زمانی تجمعی</vt:lpstr>
      <vt:lpstr>جدول  پیشرفت ریالی</vt:lpstr>
      <vt:lpstr>نمودار پیشرفت ریالی ماهیانه </vt:lpstr>
      <vt:lpstr>نمودار پیشرفت ریالی تجمعی </vt:lpstr>
      <vt:lpstr>جدول  پیشرفت فیزیکی</vt:lpstr>
      <vt:lpstr>نمودار پیشرفت فیزیکی ماهیانه </vt:lpstr>
      <vt:lpstr>نمودار پیشرفت فیزیکی تجمعی </vt:lpstr>
      <vt:lpstr>برنامه ماه آتی</vt:lpstr>
      <vt:lpstr>جدول مصالح ورود به کارگاه</vt:lpstr>
      <vt:lpstr>جدول ماشین آلات</vt:lpstr>
      <vt:lpstr>نمودار ماشین آلات</vt:lpstr>
      <vt:lpstr>جدول نیروی انسانی1</vt:lpstr>
      <vt:lpstr>جدول نیروی انسانی 2</vt:lpstr>
      <vt:lpstr>نمودار نیروی انسانی مدیریتی</vt:lpstr>
      <vt:lpstr>نمودار نیروی انسانی اجرایی</vt:lpstr>
      <vt:lpstr>موانع و مشکلات کارگاه</vt:lpstr>
      <vt:lpstr>بازدید ها  و رخدادها</vt:lpstr>
      <vt:lpstr>شرایط جوی</vt:lpstr>
      <vt:lpstr>جدول مالی</vt:lpstr>
      <vt:lpstr>عکس</vt:lpstr>
      <vt:lpstr>'بازدید ها  و رخدادها'!Print_Area</vt:lpstr>
      <vt:lpstr>'برنامه ماه آتی'!Print_Area</vt:lpstr>
      <vt:lpstr>'جدول  پیشرفت ریالی'!Print_Area</vt:lpstr>
      <vt:lpstr>'جدول  پیشرفت زمانی'!Print_Area</vt:lpstr>
      <vt:lpstr>'جدول  پیشرفت فیزیکی'!Print_Area</vt:lpstr>
      <vt:lpstr>'جدول ماشین آلات'!Print_Area</vt:lpstr>
      <vt:lpstr>'جدول مالی'!Print_Area</vt:lpstr>
      <vt:lpstr>'جدول مصالح ورود به کارگاه'!Print_Area</vt:lpstr>
      <vt:lpstr>'جدول نیروی انسانی 2'!Print_Area</vt:lpstr>
      <vt:lpstr>'جدول نیروی انسانی1'!Print_Area</vt:lpstr>
      <vt:lpstr>جلد!Print_Area</vt:lpstr>
      <vt:lpstr>'سیمای طرح'!Print_Area</vt:lpstr>
      <vt:lpstr>'شرایط جوی'!Print_Area</vt:lpstr>
      <vt:lpstr>عکس!Print_Area</vt:lpstr>
      <vt:lpstr>فهرست!Print_Area</vt:lpstr>
      <vt:lpstr>'گزارش پیشرفت عملیات اجرائی 1'!Print_Area</vt:lpstr>
      <vt:lpstr>مشخصات!Print_Area</vt:lpstr>
      <vt:lpstr>'موانع و مشکلات کارگاه'!Print_Area</vt:lpstr>
      <vt:lpstr>'نمودار پیشرفت ریالی تجمعی '!Print_Area</vt:lpstr>
      <vt:lpstr>'نمودار پیشرفت ریالی ماهیانه '!Print_Area</vt:lpstr>
      <vt:lpstr>'نمودار پیشرفت زمانی تجمعی'!Print_Area</vt:lpstr>
      <vt:lpstr>'نمودار پیشرفت زمانی ماهیانه '!Print_Area</vt:lpstr>
      <vt:lpstr>'نمودار پیشرفت فیزیکی تجمعی '!Print_Area</vt:lpstr>
      <vt:lpstr>'نمودار پیشرفت فیزیکی ماهیانه '!Print_Area</vt:lpstr>
      <vt:lpstr>'نمودار ماشین آلات'!Print_Area</vt:lpstr>
      <vt:lpstr>'نمودار نیروی انسانی اجرایی'!Print_Area</vt:lpstr>
      <vt:lpstr>'نمودار نیروی انسانی مدیریتی'!Print_Area</vt:lpstr>
      <vt:lpstr>'جدول ماشین آلات'!Print_Titles</vt:lpstr>
      <vt:lpstr>'جدول نیروی انسانی 2'!Print_Titles</vt:lpstr>
      <vt:lpstr>'شرایط جوی'!Print_Titles</vt:lpstr>
      <vt:lpstr>عکس!Print_Titles</vt:lpstr>
      <vt:lpstr>'گزارش پیشرفت عملیات اجرائی 1'!Print_Titles</vt:lpstr>
    </vt:vector>
  </TitlesOfParts>
  <Company>MRT www.Win2Farsi.com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MRT</dc:creator>
  <cp:lastModifiedBy>abs</cp:lastModifiedBy>
  <cp:lastPrinted>2015-06-22T19:12:58Z</cp:lastPrinted>
  <dcterms:created xsi:type="dcterms:W3CDTF">2014-01-14T08:52:39Z</dcterms:created>
  <dcterms:modified xsi:type="dcterms:W3CDTF">2009-09-16T18:52:26Z</dcterms:modified>
</cp:coreProperties>
</file>